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firstSheet="2" activeTab="2"/>
  </bookViews>
  <sheets>
    <sheet name="dec 2015" sheetId="54" r:id="rId1"/>
    <sheet name="IAN 2016" sheetId="55" r:id="rId2"/>
    <sheet name="septembrie 2016" sheetId="60" r:id="rId3"/>
  </sheets>
  <calcPr calcId="125725"/>
</workbook>
</file>

<file path=xl/calcChain.xml><?xml version="1.0" encoding="utf-8"?>
<calcChain xmlns="http://schemas.openxmlformats.org/spreadsheetml/2006/main">
  <c r="N21" i="60"/>
  <c r="N22"/>
  <c r="N72"/>
  <c r="N74"/>
  <c r="N26"/>
  <c r="N14"/>
  <c r="N37"/>
  <c r="P168"/>
  <c r="O27"/>
  <c r="N78"/>
  <c r="M69"/>
  <c r="J69"/>
  <c r="K69"/>
  <c r="L27"/>
  <c r="K27"/>
  <c r="M27"/>
  <c r="L130"/>
  <c r="M130"/>
  <c r="L69"/>
  <c r="O69"/>
  <c r="N68"/>
  <c r="N66"/>
  <c r="N65"/>
  <c r="N64"/>
  <c r="N63"/>
  <c r="N36"/>
  <c r="N35"/>
  <c r="N87"/>
  <c r="K130"/>
  <c r="N127"/>
  <c r="J27"/>
  <c r="K135"/>
  <c r="L135"/>
  <c r="M135"/>
  <c r="J135"/>
  <c r="K32"/>
  <c r="L32"/>
  <c r="M32"/>
  <c r="O32"/>
  <c r="K16"/>
  <c r="L16"/>
  <c r="M16"/>
  <c r="K120"/>
  <c r="L120"/>
  <c r="M120"/>
  <c r="J120"/>
  <c r="N88"/>
  <c r="K167"/>
  <c r="L167"/>
  <c r="M167"/>
  <c r="N167"/>
  <c r="J167"/>
  <c r="O168" l="1"/>
  <c r="N45"/>
  <c r="J130"/>
  <c r="K161"/>
  <c r="L161"/>
  <c r="M161"/>
  <c r="N161"/>
  <c r="J161"/>
  <c r="N12"/>
  <c r="N34"/>
  <c r="N20"/>
  <c r="N23"/>
  <c r="N85"/>
  <c r="N86"/>
  <c r="N83"/>
  <c r="N84"/>
  <c r="N89" l="1"/>
  <c r="N97"/>
  <c r="N96"/>
  <c r="M125"/>
  <c r="L125"/>
  <c r="K125"/>
  <c r="J125"/>
  <c r="N98"/>
  <c r="N95"/>
  <c r="N90"/>
  <c r="M155"/>
  <c r="L155"/>
  <c r="K155"/>
  <c r="J155"/>
  <c r="N154"/>
  <c r="N153"/>
  <c r="N152"/>
  <c r="N151"/>
  <c r="M150"/>
  <c r="L150"/>
  <c r="K150"/>
  <c r="J150"/>
  <c r="N149"/>
  <c r="N148"/>
  <c r="N147"/>
  <c r="N146"/>
  <c r="K145"/>
  <c r="L145"/>
  <c r="M145"/>
  <c r="J145"/>
  <c r="K140"/>
  <c r="L140"/>
  <c r="M140"/>
  <c r="J140"/>
  <c r="N144"/>
  <c r="N143"/>
  <c r="N142"/>
  <c r="N141"/>
  <c r="N139"/>
  <c r="N138"/>
  <c r="N137"/>
  <c r="N136"/>
  <c r="P136"/>
  <c r="N134"/>
  <c r="N133"/>
  <c r="N132"/>
  <c r="N131"/>
  <c r="N126"/>
  <c r="N128"/>
  <c r="N116"/>
  <c r="N117"/>
  <c r="N122"/>
  <c r="N123"/>
  <c r="N121"/>
  <c r="N33"/>
  <c r="N38" s="1"/>
  <c r="N29"/>
  <c r="N28"/>
  <c r="N19"/>
  <c r="N24"/>
  <c r="N18"/>
  <c r="N11"/>
  <c r="N9"/>
  <c r="N8"/>
  <c r="N13"/>
  <c r="N10"/>
  <c r="N115"/>
  <c r="N79"/>
  <c r="N81"/>
  <c r="N80"/>
  <c r="N92"/>
  <c r="N61"/>
  <c r="J16"/>
  <c r="N39"/>
  <c r="N43" s="1"/>
  <c r="N44"/>
  <c r="N48" s="1"/>
  <c r="N49"/>
  <c r="N50"/>
  <c r="N51"/>
  <c r="N52"/>
  <c r="N54"/>
  <c r="N55"/>
  <c r="N59"/>
  <c r="N60"/>
  <c r="N67"/>
  <c r="N62"/>
  <c r="N70"/>
  <c r="N71"/>
  <c r="N75"/>
  <c r="N76"/>
  <c r="N77"/>
  <c r="N93"/>
  <c r="N94"/>
  <c r="N91"/>
  <c r="N100"/>
  <c r="N104" s="1"/>
  <c r="N105"/>
  <c r="N109" s="1"/>
  <c r="N110"/>
  <c r="M38"/>
  <c r="M43"/>
  <c r="M48"/>
  <c r="M53"/>
  <c r="M58"/>
  <c r="M73"/>
  <c r="M82"/>
  <c r="M89"/>
  <c r="M99"/>
  <c r="M104"/>
  <c r="M109"/>
  <c r="M114"/>
  <c r="L38"/>
  <c r="L43"/>
  <c r="L48"/>
  <c r="L53"/>
  <c r="L58"/>
  <c r="L73"/>
  <c r="L168" s="1"/>
  <c r="L82"/>
  <c r="L89"/>
  <c r="L99"/>
  <c r="L104"/>
  <c r="L109"/>
  <c r="L114"/>
  <c r="K38"/>
  <c r="K43"/>
  <c r="K48"/>
  <c r="K53"/>
  <c r="K58"/>
  <c r="K73"/>
  <c r="K168" s="1"/>
  <c r="K82"/>
  <c r="K89"/>
  <c r="K99"/>
  <c r="K104"/>
  <c r="K109"/>
  <c r="K114"/>
  <c r="J32"/>
  <c r="J38"/>
  <c r="J43"/>
  <c r="J48"/>
  <c r="J53"/>
  <c r="J58"/>
  <c r="J73"/>
  <c r="J82"/>
  <c r="J89"/>
  <c r="J99"/>
  <c r="J104"/>
  <c r="J109"/>
  <c r="J114"/>
  <c r="O11" i="55"/>
  <c r="O16"/>
  <c r="O225"/>
  <c r="K16"/>
  <c r="K29"/>
  <c r="K36"/>
  <c r="K42"/>
  <c r="K49"/>
  <c r="K57"/>
  <c r="K64"/>
  <c r="K72"/>
  <c r="K78"/>
  <c r="K90"/>
  <c r="K97"/>
  <c r="K108"/>
  <c r="K117"/>
  <c r="K126"/>
  <c r="K140"/>
  <c r="K160"/>
  <c r="K167"/>
  <c r="K174"/>
  <c r="K180"/>
  <c r="K186"/>
  <c r="K192"/>
  <c r="K198"/>
  <c r="K204"/>
  <c r="K210"/>
  <c r="K216"/>
  <c r="K224"/>
  <c r="K225"/>
  <c r="L16"/>
  <c r="L29"/>
  <c r="L225"/>
  <c r="L36"/>
  <c r="L42"/>
  <c r="L49"/>
  <c r="L57"/>
  <c r="L64"/>
  <c r="L72"/>
  <c r="L78"/>
  <c r="L90"/>
  <c r="L97"/>
  <c r="L108"/>
  <c r="L117"/>
  <c r="L126"/>
  <c r="L140"/>
  <c r="L160"/>
  <c r="L167"/>
  <c r="L174"/>
  <c r="L180"/>
  <c r="L186"/>
  <c r="L192"/>
  <c r="L198"/>
  <c r="L204"/>
  <c r="L210"/>
  <c r="L216"/>
  <c r="L224"/>
  <c r="M16"/>
  <c r="M29"/>
  <c r="M36"/>
  <c r="M42"/>
  <c r="M49"/>
  <c r="M57"/>
  <c r="M64"/>
  <c r="M72"/>
  <c r="M78"/>
  <c r="M90"/>
  <c r="M97"/>
  <c r="M108"/>
  <c r="M117"/>
  <c r="M126"/>
  <c r="M140"/>
  <c r="M160"/>
  <c r="M167"/>
  <c r="M174"/>
  <c r="M180"/>
  <c r="M186"/>
  <c r="M192"/>
  <c r="M198"/>
  <c r="M204"/>
  <c r="M210"/>
  <c r="M216"/>
  <c r="M224"/>
  <c r="M225"/>
  <c r="N193"/>
  <c r="N198"/>
  <c r="N6"/>
  <c r="N7"/>
  <c r="N8"/>
  <c r="N9"/>
  <c r="N10"/>
  <c r="N12"/>
  <c r="N13"/>
  <c r="N16"/>
  <c r="N17"/>
  <c r="N18"/>
  <c r="N29"/>
  <c r="N19"/>
  <c r="N20"/>
  <c r="N21"/>
  <c r="N22"/>
  <c r="N23"/>
  <c r="N24"/>
  <c r="N30"/>
  <c r="N31"/>
  <c r="N36"/>
  <c r="N37"/>
  <c r="N38"/>
  <c r="N42"/>
  <c r="N43"/>
  <c r="N44"/>
  <c r="N45"/>
  <c r="N46"/>
  <c r="N49"/>
  <c r="N50"/>
  <c r="N51"/>
  <c r="N57"/>
  <c r="N52"/>
  <c r="N53"/>
  <c r="N58"/>
  <c r="N59"/>
  <c r="N64"/>
  <c r="N65"/>
  <c r="N72"/>
  <c r="N73"/>
  <c r="N74"/>
  <c r="N78"/>
  <c r="N79"/>
  <c r="N80"/>
  <c r="N81"/>
  <c r="N82"/>
  <c r="N83"/>
  <c r="N84"/>
  <c r="N85"/>
  <c r="N86"/>
  <c r="N87"/>
  <c r="N88"/>
  <c r="N90"/>
  <c r="N91"/>
  <c r="N97"/>
  <c r="N98"/>
  <c r="N99"/>
  <c r="N108"/>
  <c r="N100"/>
  <c r="N101"/>
  <c r="N102"/>
  <c r="N103"/>
  <c r="N109"/>
  <c r="N110"/>
  <c r="N111"/>
  <c r="N112"/>
  <c r="N113"/>
  <c r="N114"/>
  <c r="N117"/>
  <c r="N118"/>
  <c r="N119"/>
  <c r="N120"/>
  <c r="N121"/>
  <c r="N122"/>
  <c r="N126"/>
  <c r="N127"/>
  <c r="N128"/>
  <c r="N140"/>
  <c r="N129"/>
  <c r="N130"/>
  <c r="N131"/>
  <c r="N132"/>
  <c r="N133"/>
  <c r="N134"/>
  <c r="N135"/>
  <c r="N136"/>
  <c r="N137"/>
  <c r="N138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60"/>
  <c r="N161"/>
  <c r="N162"/>
  <c r="N163"/>
  <c r="N167"/>
  <c r="N168"/>
  <c r="N174"/>
  <c r="N175"/>
  <c r="N180"/>
  <c r="N181"/>
  <c r="N186"/>
  <c r="N187"/>
  <c r="N192"/>
  <c r="N199"/>
  <c r="N204"/>
  <c r="N205"/>
  <c r="N210"/>
  <c r="N211"/>
  <c r="N216"/>
  <c r="N217"/>
  <c r="N224"/>
  <c r="J16"/>
  <c r="J29"/>
  <c r="J36"/>
  <c r="J42"/>
  <c r="J49"/>
  <c r="J57"/>
  <c r="J225"/>
  <c r="J64"/>
  <c r="J72"/>
  <c r="J78"/>
  <c r="J90"/>
  <c r="J97"/>
  <c r="J108"/>
  <c r="J117"/>
  <c r="J126"/>
  <c r="J140"/>
  <c r="J160"/>
  <c r="J167"/>
  <c r="J174"/>
  <c r="J180"/>
  <c r="J186"/>
  <c r="J192"/>
  <c r="J198"/>
  <c r="J204"/>
  <c r="J210"/>
  <c r="J216"/>
  <c r="J224"/>
  <c r="O83" i="54"/>
  <c r="O86"/>
  <c r="O273"/>
  <c r="K23"/>
  <c r="K43"/>
  <c r="K50"/>
  <c r="K56"/>
  <c r="K63"/>
  <c r="K71"/>
  <c r="K78"/>
  <c r="K86"/>
  <c r="K92"/>
  <c r="K103"/>
  <c r="K110"/>
  <c r="K117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40"/>
  <c r="K273"/>
  <c r="K149"/>
  <c r="K158"/>
  <c r="K172"/>
  <c r="K189"/>
  <c r="K196"/>
  <c r="K203"/>
  <c r="K209"/>
  <c r="K215"/>
  <c r="K221"/>
  <c r="K227"/>
  <c r="K233"/>
  <c r="K239"/>
  <c r="K245"/>
  <c r="K251"/>
  <c r="K258"/>
  <c r="K264"/>
  <c r="K272"/>
  <c r="L23"/>
  <c r="L43"/>
  <c r="L50"/>
  <c r="L56"/>
  <c r="L63"/>
  <c r="L71"/>
  <c r="L78"/>
  <c r="L86"/>
  <c r="L92"/>
  <c r="L103"/>
  <c r="L110"/>
  <c r="L117"/>
  <c r="L140"/>
  <c r="L149"/>
  <c r="L158"/>
  <c r="L172"/>
  <c r="L189"/>
  <c r="L196"/>
  <c r="L203"/>
  <c r="L209"/>
  <c r="L215"/>
  <c r="L221"/>
  <c r="L227"/>
  <c r="L233"/>
  <c r="L239"/>
  <c r="L245"/>
  <c r="L251"/>
  <c r="L258"/>
  <c r="L264"/>
  <c r="L272"/>
  <c r="L273"/>
  <c r="M23"/>
  <c r="M43"/>
  <c r="M50"/>
  <c r="M56"/>
  <c r="M63"/>
  <c r="M71"/>
  <c r="M78"/>
  <c r="M86"/>
  <c r="M92"/>
  <c r="M103"/>
  <c r="M110"/>
  <c r="M117"/>
  <c r="M140"/>
  <c r="M149"/>
  <c r="M158"/>
  <c r="M172"/>
  <c r="M189"/>
  <c r="M196"/>
  <c r="M203"/>
  <c r="M209"/>
  <c r="M273"/>
  <c r="M215"/>
  <c r="M221"/>
  <c r="M227"/>
  <c r="M233"/>
  <c r="M239"/>
  <c r="M245"/>
  <c r="M251"/>
  <c r="M258"/>
  <c r="M264"/>
  <c r="M272"/>
  <c r="N6"/>
  <c r="N7"/>
  <c r="N8"/>
  <c r="N9"/>
  <c r="N10"/>
  <c r="N11"/>
  <c r="N12"/>
  <c r="N13"/>
  <c r="N14"/>
  <c r="N15"/>
  <c r="N16"/>
  <c r="N17"/>
  <c r="N18"/>
  <c r="N19"/>
  <c r="N20"/>
  <c r="N21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3"/>
  <c r="N44"/>
  <c r="N45"/>
  <c r="N50"/>
  <c r="N51"/>
  <c r="N56"/>
  <c r="N57"/>
  <c r="N58"/>
  <c r="N59"/>
  <c r="N60"/>
  <c r="N63"/>
  <c r="N64"/>
  <c r="N65"/>
  <c r="N66"/>
  <c r="N67"/>
  <c r="N68"/>
  <c r="N71"/>
  <c r="N72"/>
  <c r="N73"/>
  <c r="N74"/>
  <c r="N78"/>
  <c r="N79"/>
  <c r="N80"/>
  <c r="N81"/>
  <c r="N82"/>
  <c r="N86"/>
  <c r="N87"/>
  <c r="N92"/>
  <c r="N93"/>
  <c r="N94"/>
  <c r="N95"/>
  <c r="N96"/>
  <c r="N97"/>
  <c r="N98"/>
  <c r="N99"/>
  <c r="N100"/>
  <c r="N103"/>
  <c r="N104"/>
  <c r="N105"/>
  <c r="N106"/>
  <c r="N107"/>
  <c r="N108"/>
  <c r="N110"/>
  <c r="N111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40"/>
  <c r="N141"/>
  <c r="N142"/>
  <c r="N143"/>
  <c r="N144"/>
  <c r="N145"/>
  <c r="N146"/>
  <c r="N149"/>
  <c r="N150"/>
  <c r="N151"/>
  <c r="N152"/>
  <c r="N153"/>
  <c r="N154"/>
  <c r="N158"/>
  <c r="N159"/>
  <c r="N160"/>
  <c r="N161"/>
  <c r="N162"/>
  <c r="N163"/>
  <c r="N164"/>
  <c r="N165"/>
  <c r="N166"/>
  <c r="N167"/>
  <c r="N168"/>
  <c r="N172"/>
  <c r="N173"/>
  <c r="N174"/>
  <c r="N175"/>
  <c r="N176"/>
  <c r="N177"/>
  <c r="N178"/>
  <c r="N179"/>
  <c r="N180"/>
  <c r="N181"/>
  <c r="N182"/>
  <c r="N183"/>
  <c r="N184"/>
  <c r="N185"/>
  <c r="N186"/>
  <c r="N187"/>
  <c r="N189"/>
  <c r="N190"/>
  <c r="N191"/>
  <c r="N196"/>
  <c r="N197"/>
  <c r="N198"/>
  <c r="N199"/>
  <c r="N200"/>
  <c r="N201"/>
  <c r="N203"/>
  <c r="N204"/>
  <c r="N209"/>
  <c r="N210"/>
  <c r="N215"/>
  <c r="N216"/>
  <c r="N221"/>
  <c r="N222"/>
  <c r="N227"/>
  <c r="N228"/>
  <c r="N233"/>
  <c r="N234"/>
  <c r="N235"/>
  <c r="N239"/>
  <c r="N240"/>
  <c r="N245"/>
  <c r="N246"/>
  <c r="N247"/>
  <c r="N248"/>
  <c r="N251"/>
  <c r="N252"/>
  <c r="N258"/>
  <c r="N259"/>
  <c r="N260"/>
  <c r="N264"/>
  <c r="N265"/>
  <c r="N266"/>
  <c r="N272"/>
  <c r="J23"/>
  <c r="J43"/>
  <c r="J50"/>
  <c r="J56"/>
  <c r="J63"/>
  <c r="J71"/>
  <c r="J78"/>
  <c r="J86"/>
  <c r="J92"/>
  <c r="J103"/>
  <c r="J110"/>
  <c r="J117"/>
  <c r="J140"/>
  <c r="J149"/>
  <c r="J158"/>
  <c r="J172"/>
  <c r="J189"/>
  <c r="J196"/>
  <c r="J203"/>
  <c r="J209"/>
  <c r="J215"/>
  <c r="J221"/>
  <c r="J227"/>
  <c r="J233"/>
  <c r="J239"/>
  <c r="J245"/>
  <c r="J251"/>
  <c r="J258"/>
  <c r="J264"/>
  <c r="J272"/>
  <c r="J273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N225" i="55"/>
  <c r="N273" i="54"/>
  <c r="N114" i="60"/>
  <c r="N58"/>
  <c r="J168" l="1"/>
  <c r="M168"/>
  <c r="N135"/>
  <c r="N53"/>
  <c r="N120"/>
  <c r="N140"/>
  <c r="N145"/>
  <c r="N155"/>
  <c r="N73"/>
  <c r="N130"/>
  <c r="N82"/>
  <c r="N69"/>
  <c r="N27"/>
  <c r="N32"/>
  <c r="N16"/>
  <c r="N150"/>
  <c r="N125"/>
  <c r="N99"/>
  <c r="N168" l="1"/>
</calcChain>
</file>

<file path=xl/sharedStrings.xml><?xml version="1.0" encoding="utf-8"?>
<sst xmlns="http://schemas.openxmlformats.org/spreadsheetml/2006/main" count="927" uniqueCount="230">
  <si>
    <t>Beneficiar</t>
  </si>
  <si>
    <t>Localitatea</t>
  </si>
  <si>
    <t>Nr</t>
  </si>
  <si>
    <t>Trezoreria</t>
  </si>
  <si>
    <t>Nr. Cont</t>
  </si>
  <si>
    <t>Factura</t>
  </si>
  <si>
    <t xml:space="preserve">Suma datorata </t>
  </si>
  <si>
    <t>Refuz</t>
  </si>
  <si>
    <t>legal</t>
  </si>
  <si>
    <t>numar</t>
  </si>
  <si>
    <t xml:space="preserve">data </t>
  </si>
  <si>
    <t>suma</t>
  </si>
  <si>
    <t>beneficiarului</t>
  </si>
  <si>
    <t>TOTAL</t>
  </si>
  <si>
    <t>Bucuresti</t>
  </si>
  <si>
    <t>Tg. Mureş</t>
  </si>
  <si>
    <t>Cluj Napoca</t>
  </si>
  <si>
    <t>RON</t>
  </si>
  <si>
    <t>Suma de plata</t>
  </si>
  <si>
    <t>Oradea</t>
  </si>
  <si>
    <t>BIOSINTEX</t>
  </si>
  <si>
    <t xml:space="preserve">TOTAL GENERAL </t>
  </si>
  <si>
    <t>Ec. Adriana Hluhaniuc</t>
  </si>
  <si>
    <t>Iasi</t>
  </si>
  <si>
    <t>RO92TREZ4065069XXX011111</t>
  </si>
  <si>
    <t>RO27TREZ7005069XXX005305</t>
  </si>
  <si>
    <t>RO53TREZ2165069XXX011177</t>
  </si>
  <si>
    <t>Nr.crt</t>
  </si>
  <si>
    <t>AUDIONOVA</t>
  </si>
  <si>
    <t>de plata</t>
  </si>
  <si>
    <t>MOTIVATION</t>
  </si>
  <si>
    <t>ORTODAC</t>
  </si>
  <si>
    <t>ROMSOUND</t>
  </si>
  <si>
    <t>ORTOPEDICA</t>
  </si>
  <si>
    <t>THERANOVA PROTEZARE</t>
  </si>
  <si>
    <t>PROTMED PROTETIKA</t>
  </si>
  <si>
    <t>MEDICAL EXPRESS</t>
  </si>
  <si>
    <t>Suma</t>
  </si>
  <si>
    <t>platita</t>
  </si>
  <si>
    <t>RO52TREZ4765069XXX000798</t>
  </si>
  <si>
    <t>RO94TREZ4215069XXX002288</t>
  </si>
  <si>
    <t>RO12TREZ7005069XXX002568</t>
  </si>
  <si>
    <t>RO18TREZ5465069XXX004151</t>
  </si>
  <si>
    <t>ROSAL ORTOPEDIC</t>
  </si>
  <si>
    <t>Ilfov</t>
  </si>
  <si>
    <t>Ec. Carmen Prodan</t>
  </si>
  <si>
    <t>ATOMEDICAL VEST</t>
  </si>
  <si>
    <t>RO37TREZ0765069XXX003461</t>
  </si>
  <si>
    <t>MEDICA M3 COMEXIM</t>
  </si>
  <si>
    <t>RO75TREZ0765069XXX010440</t>
  </si>
  <si>
    <t>Satu Mare</t>
  </si>
  <si>
    <t>RO29TREZ2165069XXX015101</t>
  </si>
  <si>
    <t>AIR LIQUIDE VITALAIRE</t>
  </si>
  <si>
    <t>Timisoara</t>
  </si>
  <si>
    <t>RO59TREZ7025069XXX008873</t>
  </si>
  <si>
    <t>RO97TREZ6215069XXX003608</t>
  </si>
  <si>
    <t>RO69TREZ7065069XXX006602</t>
  </si>
  <si>
    <t>PAUL HARTMANN</t>
  </si>
  <si>
    <t>RO24TREZ4765069XXX001399</t>
  </si>
  <si>
    <t>PRIMA ORTOPEDIC</t>
  </si>
  <si>
    <t>RO40TREZ4765069XXX012266</t>
  </si>
  <si>
    <t>M-G EXIM ROMITALIA</t>
  </si>
  <si>
    <t>Şef Serviciu</t>
  </si>
  <si>
    <t>ADAPTARE RECUPERARE KINETOTERAPIE</t>
  </si>
  <si>
    <t>Ramas</t>
  </si>
  <si>
    <t>RO46TREZ7045069XXX007625</t>
  </si>
  <si>
    <t>RO62TREZ2165069XXX009560</t>
  </si>
  <si>
    <t>RO02TREZ7005069XXX007889</t>
  </si>
  <si>
    <t xml:space="preserve">LINDE GAZ </t>
  </si>
  <si>
    <t>MESSER ROMANIA GAZ</t>
  </si>
  <si>
    <t>RO67TREZ7005069XXX001966</t>
  </si>
  <si>
    <t>PHARMA TELNET</t>
  </si>
  <si>
    <t>RO63TREZ7015069XXX009930</t>
  </si>
  <si>
    <t>Ec. Gabriela Blaga</t>
  </si>
  <si>
    <t>ERGO CENTER</t>
  </si>
  <si>
    <t>RO71TREZ0765069XXX014877</t>
  </si>
  <si>
    <t>RO56TREZ7035069XXX004985</t>
  </si>
  <si>
    <t>OSTEOPHARM</t>
  </si>
  <si>
    <t>Hunedoara</t>
  </si>
  <si>
    <t>RO63TREZ7005069XXX003008</t>
  </si>
  <si>
    <t>CLARFON</t>
  </si>
  <si>
    <t>RO02TREZ7005069XXX002651</t>
  </si>
  <si>
    <t>RO63TREZ7045069XXX011781</t>
  </si>
  <si>
    <t xml:space="preserve">  ORTOPROFIL PROD ROMANIA</t>
  </si>
  <si>
    <t>RO57TREZ3675069XXX000385</t>
  </si>
  <si>
    <t xml:space="preserve">TOTAL  </t>
  </si>
  <si>
    <t>Tg. Mures</t>
  </si>
  <si>
    <t>NEWMEDICS COM</t>
  </si>
  <si>
    <t>Director executiv - Direcţia Econimică</t>
  </si>
  <si>
    <t>Director executiv  - Direcţia Relaţii Contractuale</t>
  </si>
  <si>
    <t>Preşedinte - Director general</t>
  </si>
  <si>
    <t>Ec. Camelia Stretea</t>
  </si>
  <si>
    <t>30.09.2015</t>
  </si>
  <si>
    <t>Haieu</t>
  </si>
  <si>
    <t>14.09.2015</t>
  </si>
  <si>
    <t>VALDOMEDICA TRADING</t>
  </si>
  <si>
    <t>contr.</t>
  </si>
  <si>
    <t>Data ang.</t>
  </si>
  <si>
    <t>01.05.   2015</t>
  </si>
  <si>
    <t>01.05. 2015</t>
  </si>
  <si>
    <t>RO93TREZ7035069XXX006938</t>
  </si>
  <si>
    <t>28.02.2014</t>
  </si>
  <si>
    <t>30.10.2015</t>
  </si>
  <si>
    <t>10.09.2015</t>
  </si>
  <si>
    <t>08.10.2015</t>
  </si>
  <si>
    <t>01.10.2015</t>
  </si>
  <si>
    <t>31.10.2015</t>
  </si>
  <si>
    <t>ANCEU SRL</t>
  </si>
  <si>
    <t>28.09.2015</t>
  </si>
  <si>
    <t>20.10.2015</t>
  </si>
  <si>
    <t>27.10.2015</t>
  </si>
  <si>
    <t>29.09.2015</t>
  </si>
  <si>
    <t>18.09.2015</t>
  </si>
  <si>
    <t>24.09.2015</t>
  </si>
  <si>
    <t>25.09.2015</t>
  </si>
  <si>
    <t>23.10.2015</t>
  </si>
  <si>
    <t>28.10.2015</t>
  </si>
  <si>
    <t>MEDICAL SERVICES FOR NEUROLOGY</t>
  </si>
  <si>
    <t>Sintesti</t>
  </si>
  <si>
    <t>01.09.    2015</t>
  </si>
  <si>
    <t>RO09TREZ4215069XXX009250</t>
  </si>
  <si>
    <t>06.10.2015</t>
  </si>
  <si>
    <t xml:space="preserve">ORTOMED </t>
  </si>
  <si>
    <t>26.10.2015</t>
  </si>
  <si>
    <t>21.10.2015</t>
  </si>
  <si>
    <t>27.11.2015</t>
  </si>
  <si>
    <t>01.11.2015</t>
  </si>
  <si>
    <t>10.11.2015</t>
  </si>
  <si>
    <t>AKTIVORT</t>
  </si>
  <si>
    <t>Odorheiu Secuiesc</t>
  </si>
  <si>
    <t>RO55TREZ3525069XXX001836</t>
  </si>
  <si>
    <t>20.11.2015</t>
  </si>
  <si>
    <t>11.11.2015</t>
  </si>
  <si>
    <t>30.11.2015</t>
  </si>
  <si>
    <t>EUROMEDICAL DISTRIBUTION GRUP</t>
  </si>
  <si>
    <t>RO51TREZ7005069XXX007783</t>
  </si>
  <si>
    <t>26.11.2015</t>
  </si>
  <si>
    <t>19.11.2015</t>
  </si>
  <si>
    <t>24.11.2015</t>
  </si>
  <si>
    <t>25.11.2015</t>
  </si>
  <si>
    <t>02.11.2015</t>
  </si>
  <si>
    <t>18.11.2015</t>
  </si>
  <si>
    <t>06.11.2015</t>
  </si>
  <si>
    <t>STARKEY LABORATORIES</t>
  </si>
  <si>
    <t>RO26TREZ7005069XXX008524</t>
  </si>
  <si>
    <t>Centralizatorul platilor aferente dispozitivelor medicale decontate in luna decembrie 2015</t>
  </si>
  <si>
    <t>RO92TREZ7005069XXX003941</t>
  </si>
  <si>
    <t>05.11.2015</t>
  </si>
  <si>
    <t>17.11.2015</t>
  </si>
  <si>
    <t>01.05.  2015</t>
  </si>
  <si>
    <t>16.11.2015</t>
  </si>
  <si>
    <t>12.11.2015</t>
  </si>
  <si>
    <t>RUBICON EDITECH 89</t>
  </si>
  <si>
    <t>RO11TREZ7005069XXX007824</t>
  </si>
  <si>
    <t>18.12.2015</t>
  </si>
  <si>
    <t>31.12.2015</t>
  </si>
  <si>
    <t>03.12.2015</t>
  </si>
  <si>
    <t>11.12.2015</t>
  </si>
  <si>
    <t>21.12.2015</t>
  </si>
  <si>
    <t>28.12.2015</t>
  </si>
  <si>
    <t>29.12.2015</t>
  </si>
  <si>
    <t>17.12.2015</t>
  </si>
  <si>
    <t>16.12.2015</t>
  </si>
  <si>
    <t>04.01.2016</t>
  </si>
  <si>
    <t>22.12.2015</t>
  </si>
  <si>
    <t>02.12.2015</t>
  </si>
  <si>
    <t>SONOROM</t>
  </si>
  <si>
    <t>RO43TREZ7005069XXX005890</t>
  </si>
  <si>
    <t>08.12.2015</t>
  </si>
  <si>
    <t>23.12.2015</t>
  </si>
  <si>
    <t>Centralizatorul platilor aferente dispozitivelor medicale decontate in luna ianuarie 2016</t>
  </si>
  <si>
    <t>Director executiv - Direcţia Economică</t>
  </si>
  <si>
    <t>HANDILUG</t>
  </si>
  <si>
    <t>Lugoj</t>
  </si>
  <si>
    <t>RO63TREZ6235069XXX000313</t>
  </si>
  <si>
    <t>AUDIO NOVA</t>
  </si>
  <si>
    <t>RO75TREZ7005069XXX010649</t>
  </si>
  <si>
    <t>31.05.2016</t>
  </si>
  <si>
    <t>ORTOTECH</t>
  </si>
  <si>
    <t>RO52TREZ7035069XXX000692</t>
  </si>
  <si>
    <t>NEUROLOGY</t>
  </si>
  <si>
    <t>069XXX</t>
  </si>
  <si>
    <t>009250</t>
  </si>
  <si>
    <t xml:space="preserve">MEDICAL </t>
  </si>
  <si>
    <t>SERVICES</t>
  </si>
  <si>
    <t>RO09TR</t>
  </si>
  <si>
    <t>EZ4215</t>
  </si>
  <si>
    <t>mai</t>
  </si>
  <si>
    <t>aprilie</t>
  </si>
  <si>
    <t xml:space="preserve">                               </t>
  </si>
  <si>
    <t xml:space="preserve">PAUL </t>
  </si>
  <si>
    <t>HARTMANN</t>
  </si>
  <si>
    <t>Mures</t>
  </si>
  <si>
    <t>RO24TR</t>
  </si>
  <si>
    <t>001399</t>
  </si>
  <si>
    <t>STARKEY</t>
  </si>
  <si>
    <t>LABORATORIES</t>
  </si>
  <si>
    <t>RO26TR</t>
  </si>
  <si>
    <t>EZ2700</t>
  </si>
  <si>
    <t>5069XXX</t>
  </si>
  <si>
    <t>008524</t>
  </si>
  <si>
    <t>ANCEU</t>
  </si>
  <si>
    <t>RO59TR</t>
  </si>
  <si>
    <t>EZ27025</t>
  </si>
  <si>
    <t>008873</t>
  </si>
  <si>
    <t>AGENT</t>
  </si>
  <si>
    <t>MEDICAL</t>
  </si>
  <si>
    <t>RO67TR</t>
  </si>
  <si>
    <t>EZ27035</t>
  </si>
  <si>
    <t>015942</t>
  </si>
  <si>
    <t>ADAPTARE</t>
  </si>
  <si>
    <t>RECUPERARE</t>
  </si>
  <si>
    <t>NEOMED</t>
  </si>
  <si>
    <t>RO63TR</t>
  </si>
  <si>
    <t>EZ27076</t>
  </si>
  <si>
    <t>002702</t>
  </si>
  <si>
    <t>RO46TR</t>
  </si>
  <si>
    <t>EZ47045</t>
  </si>
  <si>
    <t>EZ2704</t>
  </si>
  <si>
    <t>007625</t>
  </si>
  <si>
    <t>Bihor</t>
  </si>
  <si>
    <t>SONORM</t>
  </si>
  <si>
    <t>RO43TR</t>
  </si>
  <si>
    <t>EZ70050</t>
  </si>
  <si>
    <t>69XXX00</t>
  </si>
  <si>
    <t>Intocmit</t>
  </si>
  <si>
    <t>Ionescu Marius</t>
  </si>
  <si>
    <t>31,08,2016</t>
  </si>
  <si>
    <t>16,08,2016</t>
  </si>
  <si>
    <t>Centralizatorul platilor aferente dispozitivelor medicale decontate in luna  septembrie 2016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</si>
</sst>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9">
    <xf numFmtId="0" fontId="0" fillId="0" borderId="0" xfId="0"/>
    <xf numFmtId="0" fontId="0" fillId="0" borderId="0" xfId="0" applyFill="1"/>
    <xf numFmtId="4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/>
    </xf>
    <xf numFmtId="0" fontId="0" fillId="0" borderId="1" xfId="0" applyFill="1" applyBorder="1"/>
    <xf numFmtId="0" fontId="7" fillId="0" borderId="0" xfId="0" applyFont="1" applyFill="1"/>
    <xf numFmtId="0" fontId="5" fillId="0" borderId="0" xfId="1" applyFont="1" applyFill="1" applyAlignment="1"/>
    <xf numFmtId="0" fontId="7" fillId="0" borderId="0" xfId="0" applyFont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7" fillId="0" borderId="1" xfId="1" applyFont="1" applyFill="1" applyBorder="1"/>
    <xf numFmtId="4" fontId="7" fillId="2" borderId="1" xfId="1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justify" vertical="center"/>
    </xf>
    <xf numFmtId="14" fontId="7" fillId="0" borderId="1" xfId="1" applyNumberFormat="1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2" applyFont="1" applyFill="1" applyBorder="1"/>
    <xf numFmtId="4" fontId="7" fillId="2" borderId="1" xfId="2" applyNumberFormat="1" applyFont="1" applyFill="1" applyBorder="1"/>
    <xf numFmtId="4" fontId="7" fillId="0" borderId="1" xfId="2" applyNumberFormat="1" applyFont="1" applyFill="1" applyBorder="1"/>
    <xf numFmtId="2" fontId="7" fillId="0" borderId="1" xfId="2" applyNumberFormat="1" applyFont="1" applyFill="1" applyBorder="1"/>
    <xf numFmtId="0" fontId="7" fillId="0" borderId="1" xfId="0" applyFont="1" applyFill="1" applyBorder="1"/>
    <xf numFmtId="4" fontId="7" fillId="0" borderId="1" xfId="0" applyNumberFormat="1" applyFont="1" applyFill="1" applyBorder="1"/>
    <xf numFmtId="4" fontId="5" fillId="0" borderId="1" xfId="2" applyNumberFormat="1" applyFont="1" applyFill="1" applyBorder="1"/>
    <xf numFmtId="0" fontId="7" fillId="0" borderId="1" xfId="2" applyFont="1" applyFill="1" applyBorder="1" applyAlignment="1">
      <alignment horizontal="justify" vertical="center"/>
    </xf>
    <xf numFmtId="0" fontId="5" fillId="0" borderId="1" xfId="2" applyFont="1" applyFill="1" applyBorder="1"/>
    <xf numFmtId="0" fontId="7" fillId="0" borderId="2" xfId="2" applyFont="1" applyFill="1" applyBorder="1"/>
    <xf numFmtId="4" fontId="7" fillId="0" borderId="2" xfId="2" applyNumberFormat="1" applyFont="1" applyFill="1" applyBorder="1"/>
    <xf numFmtId="2" fontId="5" fillId="0" borderId="1" xfId="2" applyNumberFormat="1" applyFont="1" applyFill="1" applyBorder="1"/>
    <xf numFmtId="0" fontId="5" fillId="0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justify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left"/>
    </xf>
    <xf numFmtId="4" fontId="7" fillId="0" borderId="0" xfId="2" applyNumberFormat="1" applyFont="1" applyFill="1" applyBorder="1"/>
    <xf numFmtId="0" fontId="7" fillId="0" borderId="0" xfId="0" applyFont="1" applyFill="1" applyBorder="1"/>
    <xf numFmtId="0" fontId="7" fillId="0" borderId="0" xfId="1" applyFont="1" applyFill="1" applyBorder="1"/>
    <xf numFmtId="0" fontId="7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/>
    <xf numFmtId="4" fontId="7" fillId="0" borderId="0" xfId="0" applyNumberFormat="1" applyFont="1" applyFill="1"/>
    <xf numFmtId="0" fontId="5" fillId="0" borderId="0" xfId="1" applyFont="1" applyFill="1" applyAlignment="1">
      <alignment horizontal="left"/>
    </xf>
    <xf numFmtId="4" fontId="7" fillId="0" borderId="0" xfId="1" applyNumberFormat="1" applyFont="1" applyFill="1" applyAlignment="1">
      <alignment horizontal="left"/>
    </xf>
    <xf numFmtId="4" fontId="5" fillId="0" borderId="0" xfId="1" applyNumberFormat="1" applyFont="1" applyFill="1"/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/>
    <xf numFmtId="0" fontId="5" fillId="0" borderId="0" xfId="1" applyFont="1" applyFill="1" applyAlignment="1">
      <alignment horizontal="center"/>
    </xf>
    <xf numFmtId="4" fontId="7" fillId="0" borderId="0" xfId="0" applyNumberFormat="1" applyFont="1" applyFill="1" applyBorder="1"/>
    <xf numFmtId="4" fontId="7" fillId="0" borderId="0" xfId="2" applyNumberFormat="1" applyFont="1" applyFill="1"/>
    <xf numFmtId="4" fontId="5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center" vertical="center"/>
    </xf>
    <xf numFmtId="4" fontId="5" fillId="0" borderId="2" xfId="2" applyNumberFormat="1" applyFont="1" applyFill="1" applyBorder="1"/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" fontId="7" fillId="0" borderId="1" xfId="2" applyNumberFormat="1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4" fontId="7" fillId="0" borderId="2" xfId="2" applyNumberFormat="1" applyFont="1" applyFill="1" applyBorder="1" applyAlignment="1">
      <alignment horizontal="right"/>
    </xf>
    <xf numFmtId="4" fontId="5" fillId="0" borderId="2" xfId="2" applyNumberFormat="1" applyFont="1" applyFill="1" applyBorder="1" applyAlignment="1">
      <alignment horizontal="right"/>
    </xf>
    <xf numFmtId="4" fontId="7" fillId="0" borderId="2" xfId="0" applyNumberFormat="1" applyFont="1" applyFill="1" applyBorder="1"/>
    <xf numFmtId="0" fontId="0" fillId="0" borderId="2" xfId="0" applyFill="1" applyBorder="1"/>
    <xf numFmtId="0" fontId="7" fillId="0" borderId="4" xfId="1" applyFont="1" applyFill="1" applyBorder="1" applyAlignment="1">
      <alignment horizontal="justify" vertical="center"/>
    </xf>
    <xf numFmtId="14" fontId="7" fillId="0" borderId="4" xfId="1" applyNumberFormat="1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4" fontId="5" fillId="0" borderId="0" xfId="2" applyNumberFormat="1" applyFont="1" applyFill="1" applyBorder="1"/>
    <xf numFmtId="4" fontId="5" fillId="2" borderId="1" xfId="1" applyNumberFormat="1" applyFont="1" applyFill="1" applyBorder="1"/>
    <xf numFmtId="0" fontId="6" fillId="0" borderId="1" xfId="0" applyFont="1" applyFill="1" applyBorder="1"/>
    <xf numFmtId="4" fontId="6" fillId="0" borderId="1" xfId="0" applyNumberFormat="1" applyFont="1" applyFill="1" applyBorder="1"/>
    <xf numFmtId="0" fontId="5" fillId="0" borderId="0" xfId="1" applyFont="1" applyFill="1" applyBorder="1"/>
    <xf numFmtId="0" fontId="7" fillId="0" borderId="0" xfId="1" applyFont="1" applyFill="1" applyBorder="1" applyAlignment="1"/>
    <xf numFmtId="0" fontId="5" fillId="0" borderId="0" xfId="1" applyFont="1" applyFill="1" applyBorder="1" applyAlignment="1"/>
    <xf numFmtId="0" fontId="7" fillId="0" borderId="4" xfId="2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4" fontId="7" fillId="0" borderId="5" xfId="1" applyNumberFormat="1" applyFont="1" applyFill="1" applyBorder="1" applyAlignment="1">
      <alignment horizontal="center"/>
    </xf>
    <xf numFmtId="4" fontId="7" fillId="2" borderId="2" xfId="1" applyNumberFormat="1" applyFont="1" applyFill="1" applyBorder="1"/>
    <xf numFmtId="4" fontId="7" fillId="0" borderId="2" xfId="1" applyNumberFormat="1" applyFont="1" applyFill="1" applyBorder="1"/>
    <xf numFmtId="4" fontId="7" fillId="0" borderId="6" xfId="1" applyNumberFormat="1" applyFont="1" applyFill="1" applyBorder="1"/>
    <xf numFmtId="4" fontId="7" fillId="0" borderId="7" xfId="1" applyNumberFormat="1" applyFont="1" applyFill="1" applyBorder="1"/>
    <xf numFmtId="0" fontId="7" fillId="0" borderId="3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shrinkToFit="1"/>
    </xf>
    <xf numFmtId="0" fontId="7" fillId="0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7" fillId="0" borderId="2" xfId="2" applyNumberFormat="1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vertical="center"/>
    </xf>
    <xf numFmtId="0" fontId="7" fillId="0" borderId="8" xfId="2" applyFont="1" applyFill="1" applyBorder="1"/>
    <xf numFmtId="0" fontId="7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/>
    </xf>
    <xf numFmtId="0" fontId="7" fillId="0" borderId="0" xfId="2" applyFont="1" applyFill="1" applyAlignment="1">
      <alignment horizontal="left"/>
    </xf>
    <xf numFmtId="0" fontId="0" fillId="0" borderId="0" xfId="0" applyAlignment="1">
      <alignment horizontal="left"/>
    </xf>
    <xf numFmtId="4" fontId="5" fillId="0" borderId="0" xfId="1" applyNumberFormat="1" applyFont="1" applyBorder="1" applyAlignment="1"/>
    <xf numFmtId="0" fontId="5" fillId="0" borderId="9" xfId="2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left" vertical="center" wrapText="1"/>
    </xf>
    <xf numFmtId="0" fontId="5" fillId="0" borderId="0" xfId="1" applyFont="1" applyBorder="1" applyAlignment="1">
      <alignment vertical="center"/>
    </xf>
    <xf numFmtId="0" fontId="7" fillId="0" borderId="4" xfId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0" fillId="0" borderId="1" xfId="0" applyBorder="1"/>
    <xf numFmtId="0" fontId="6" fillId="0" borderId="1" xfId="0" applyFont="1" applyBorder="1"/>
    <xf numFmtId="4" fontId="6" fillId="2" borderId="1" xfId="2" applyNumberFormat="1" applyFont="1" applyFill="1" applyBorder="1"/>
    <xf numFmtId="4" fontId="6" fillId="0" borderId="1" xfId="0" applyNumberFormat="1" applyFont="1" applyBorder="1"/>
    <xf numFmtId="0" fontId="6" fillId="0" borderId="0" xfId="0" applyFont="1" applyFill="1"/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6" fillId="0" borderId="2" xfId="0" applyNumberFormat="1" applyFont="1" applyFill="1" applyBorder="1"/>
    <xf numFmtId="0" fontId="5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justify" vertical="center"/>
    </xf>
    <xf numFmtId="0" fontId="7" fillId="0" borderId="2" xfId="1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4" fontId="6" fillId="0" borderId="2" xfId="2" applyNumberFormat="1" applyFont="1" applyFill="1" applyBorder="1"/>
    <xf numFmtId="0" fontId="6" fillId="0" borderId="2" xfId="0" applyFont="1" applyFill="1" applyBorder="1"/>
    <xf numFmtId="0" fontId="7" fillId="0" borderId="4" xfId="2" applyFont="1" applyFill="1" applyBorder="1" applyAlignment="1">
      <alignment horizontal="center" vertical="center" wrapText="1"/>
    </xf>
    <xf numFmtId="4" fontId="4" fillId="0" borderId="0" xfId="0" applyNumberFormat="1" applyFont="1"/>
    <xf numFmtId="0" fontId="7" fillId="0" borderId="11" xfId="2" applyFont="1" applyFill="1" applyBorder="1"/>
    <xf numFmtId="14" fontId="7" fillId="0" borderId="1" xfId="1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5" fillId="0" borderId="2" xfId="2" applyNumberFormat="1" applyFont="1" applyFill="1" applyBorder="1"/>
    <xf numFmtId="0" fontId="0" fillId="0" borderId="1" xfId="0" applyBorder="1" applyAlignment="1">
      <alignment horizontal="center"/>
    </xf>
    <xf numFmtId="0" fontId="9" fillId="0" borderId="0" xfId="0" applyFont="1"/>
    <xf numFmtId="14" fontId="7" fillId="0" borderId="1" xfId="2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justify"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4" fontId="7" fillId="0" borderId="4" xfId="2" applyNumberFormat="1" applyFont="1" applyFill="1" applyBorder="1"/>
    <xf numFmtId="0" fontId="9" fillId="0" borderId="1" xfId="0" applyFont="1" applyFill="1" applyBorder="1"/>
    <xf numFmtId="14" fontId="7" fillId="0" borderId="8" xfId="2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4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0" fontId="9" fillId="0" borderId="4" xfId="0" applyFont="1" applyBorder="1"/>
    <xf numFmtId="0" fontId="9" fillId="0" borderId="1" xfId="0" applyFont="1" applyBorder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Border="1"/>
    <xf numFmtId="0" fontId="5" fillId="0" borderId="6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4" fontId="7" fillId="2" borderId="4" xfId="2" applyNumberFormat="1" applyFont="1" applyFill="1" applyBorder="1"/>
    <xf numFmtId="4" fontId="7" fillId="0" borderId="4" xfId="2" applyNumberFormat="1" applyFont="1" applyFill="1" applyBorder="1" applyAlignment="1">
      <alignment horizontal="right"/>
    </xf>
    <xf numFmtId="14" fontId="7" fillId="0" borderId="2" xfId="2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justify" vertical="center"/>
    </xf>
    <xf numFmtId="0" fontId="7" fillId="0" borderId="4" xfId="2" applyFont="1" applyFill="1" applyBorder="1" applyAlignment="1">
      <alignment horizontal="justify"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justify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" xfId="2" applyFont="1" applyFill="1" applyBorder="1"/>
    <xf numFmtId="0" fontId="6" fillId="0" borderId="1" xfId="1" applyFont="1" applyFill="1" applyBorder="1"/>
    <xf numFmtId="0" fontId="6" fillId="0" borderId="2" xfId="2" applyFont="1" applyFill="1" applyBorder="1"/>
    <xf numFmtId="0" fontId="1" fillId="0" borderId="2" xfId="0" applyFont="1" applyFill="1" applyBorder="1"/>
    <xf numFmtId="0" fontId="6" fillId="0" borderId="8" xfId="2" applyFont="1" applyFill="1" applyBorder="1"/>
    <xf numFmtId="0" fontId="1" fillId="0" borderId="1" xfId="0" applyFont="1" applyBorder="1"/>
    <xf numFmtId="0" fontId="6" fillId="0" borderId="1" xfId="2" applyFont="1" applyFill="1" applyBorder="1" applyAlignment="1">
      <alignment horizontal="right"/>
    </xf>
    <xf numFmtId="0" fontId="1" fillId="0" borderId="8" xfId="0" applyFont="1" applyBorder="1"/>
    <xf numFmtId="0" fontId="6" fillId="0" borderId="0" xfId="1" applyFont="1" applyFill="1" applyBorder="1" applyAlignment="1"/>
    <xf numFmtId="0" fontId="6" fillId="0" borderId="0" xfId="1" applyFont="1" applyFill="1" applyBorder="1"/>
    <xf numFmtId="0" fontId="6" fillId="0" borderId="0" xfId="2" applyFont="1" applyFill="1" applyBorder="1"/>
    <xf numFmtId="0" fontId="1" fillId="0" borderId="0" xfId="0" applyFont="1"/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justify" vertical="center"/>
    </xf>
    <xf numFmtId="0" fontId="7" fillId="0" borderId="4" xfId="2" applyFont="1" applyFill="1" applyBorder="1" applyAlignment="1">
      <alignment horizontal="justify"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justify" vertical="center" wrapText="1"/>
    </xf>
    <xf numFmtId="0" fontId="7" fillId="0" borderId="4" xfId="2" applyFont="1" applyFill="1" applyBorder="1" applyAlignment="1">
      <alignment horizontal="justify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2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justify" vertical="center"/>
    </xf>
    <xf numFmtId="0" fontId="7" fillId="0" borderId="3" xfId="1" applyFont="1" applyFill="1" applyBorder="1" applyAlignment="1">
      <alignment horizontal="justify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/>
    </xf>
    <xf numFmtId="0" fontId="7" fillId="0" borderId="1" xfId="0" applyFont="1" applyFill="1" applyBorder="1" applyAlignment="1">
      <alignment horizontal="center" vertical="justify"/>
    </xf>
    <xf numFmtId="0" fontId="7" fillId="0" borderId="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4" fontId="7" fillId="0" borderId="8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justify" vertical="center" wrapText="1"/>
    </xf>
    <xf numFmtId="0" fontId="7" fillId="0" borderId="3" xfId="1" applyFont="1" applyFill="1" applyBorder="1" applyAlignment="1">
      <alignment horizontal="justify" vertical="center" wrapText="1"/>
    </xf>
    <xf numFmtId="0" fontId="7" fillId="0" borderId="4" xfId="1" applyFont="1" applyFill="1" applyBorder="1" applyAlignment="1">
      <alignment horizontal="left" vertical="center"/>
    </xf>
    <xf numFmtId="14" fontId="7" fillId="0" borderId="4" xfId="1" applyNumberFormat="1" applyFont="1" applyFill="1" applyBorder="1" applyAlignment="1">
      <alignment horizontal="justify" vertical="center"/>
    </xf>
    <xf numFmtId="0" fontId="7" fillId="0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justify" vertical="center"/>
    </xf>
    <xf numFmtId="0" fontId="0" fillId="0" borderId="4" xfId="0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14" fontId="7" fillId="0" borderId="3" xfId="2" applyNumberFormat="1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_ord 03.2004" xfId="1"/>
    <cellStyle name="Normal_Sheet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1"/>
  <sheetViews>
    <sheetView workbookViewId="0">
      <selection activeCell="B6" sqref="B6:B17"/>
    </sheetView>
  </sheetViews>
  <sheetFormatPr defaultRowHeight="12.75"/>
  <cols>
    <col min="1" max="1" width="3.140625" customWidth="1"/>
    <col min="2" max="2" width="14" customWidth="1"/>
    <col min="3" max="3" width="9.42578125" style="122" customWidth="1"/>
    <col min="4" max="4" width="4.5703125" customWidth="1"/>
    <col min="5" max="5" width="7.5703125" customWidth="1"/>
    <col min="6" max="6" width="10.85546875" customWidth="1"/>
    <col min="7" max="7" width="7.5703125" customWidth="1"/>
    <col min="8" max="8" width="11" bestFit="1" customWidth="1"/>
    <col min="9" max="9" width="10.28515625" style="101" customWidth="1"/>
    <col min="10" max="10" width="9.85546875" bestFit="1" customWidth="1"/>
    <col min="11" max="11" width="10.5703125" customWidth="1"/>
    <col min="13" max="13" width="8.85546875" bestFit="1" customWidth="1"/>
    <col min="14" max="14" width="12.42578125" bestFit="1" customWidth="1"/>
    <col min="15" max="15" width="8.42578125" customWidth="1"/>
    <col min="16" max="17" width="10.140625" bestFit="1" customWidth="1"/>
  </cols>
  <sheetData>
    <row r="1" spans="1:15">
      <c r="A1" s="6"/>
      <c r="B1" s="334" t="s">
        <v>145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8"/>
    </row>
    <row r="2" spans="1:15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5">
      <c r="A4" s="335" t="s">
        <v>27</v>
      </c>
      <c r="B4" s="336" t="s">
        <v>0</v>
      </c>
      <c r="C4" s="337" t="s">
        <v>1</v>
      </c>
      <c r="D4" s="125" t="s">
        <v>2</v>
      </c>
      <c r="E4" s="158" t="s">
        <v>97</v>
      </c>
      <c r="F4" s="338" t="s">
        <v>3</v>
      </c>
      <c r="G4" s="328" t="s">
        <v>4</v>
      </c>
      <c r="H4" s="340" t="s">
        <v>5</v>
      </c>
      <c r="I4" s="340"/>
      <c r="J4" s="341"/>
      <c r="K4" s="89" t="s">
        <v>6</v>
      </c>
      <c r="L4" s="91" t="s">
        <v>37</v>
      </c>
      <c r="M4" s="342" t="s">
        <v>7</v>
      </c>
      <c r="N4" s="93" t="s">
        <v>18</v>
      </c>
      <c r="O4" s="94" t="s">
        <v>64</v>
      </c>
    </row>
    <row r="5" spans="1:15">
      <c r="A5" s="335"/>
      <c r="B5" s="336"/>
      <c r="C5" s="337"/>
      <c r="D5" s="160" t="s">
        <v>96</v>
      </c>
      <c r="E5" s="159" t="s">
        <v>8</v>
      </c>
      <c r="F5" s="338"/>
      <c r="G5" s="339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342"/>
      <c r="N5" s="85" t="s">
        <v>17</v>
      </c>
      <c r="O5" s="95" t="s">
        <v>29</v>
      </c>
    </row>
    <row r="6" spans="1:15">
      <c r="A6" s="272">
        <v>1</v>
      </c>
      <c r="B6" s="324" t="s">
        <v>36</v>
      </c>
      <c r="C6" s="327" t="s">
        <v>14</v>
      </c>
      <c r="D6" s="329">
        <v>13</v>
      </c>
      <c r="E6" s="346" t="s">
        <v>98</v>
      </c>
      <c r="F6" s="333" t="s">
        <v>14</v>
      </c>
      <c r="G6" s="331" t="s">
        <v>79</v>
      </c>
      <c r="H6" s="12">
        <v>55499</v>
      </c>
      <c r="I6" s="166" t="s">
        <v>92</v>
      </c>
      <c r="J6" s="13">
        <v>6024.89</v>
      </c>
      <c r="K6" s="87">
        <v>6024.89</v>
      </c>
      <c r="L6" s="88"/>
      <c r="M6" s="11"/>
      <c r="N6" s="13">
        <f>K6-M6</f>
        <v>6024.89</v>
      </c>
      <c r="O6" s="88"/>
    </row>
    <row r="7" spans="1:15">
      <c r="A7" s="273"/>
      <c r="B7" s="325"/>
      <c r="C7" s="345"/>
      <c r="D7" s="329"/>
      <c r="E7" s="346"/>
      <c r="F7" s="347"/>
      <c r="G7" s="348"/>
      <c r="H7" s="12">
        <v>55530</v>
      </c>
      <c r="I7" s="166" t="s">
        <v>92</v>
      </c>
      <c r="J7" s="13">
        <v>296.08999999999997</v>
      </c>
      <c r="K7" s="13">
        <v>296.08999999999997</v>
      </c>
      <c r="L7" s="11"/>
      <c r="M7" s="11"/>
      <c r="N7" s="13">
        <f t="shared" ref="N7:N21" si="0">J7-L7-M7</f>
        <v>296.08999999999997</v>
      </c>
      <c r="O7" s="11"/>
    </row>
    <row r="8" spans="1:15">
      <c r="A8" s="273"/>
      <c r="B8" s="325"/>
      <c r="C8" s="345"/>
      <c r="D8" s="329"/>
      <c r="E8" s="346"/>
      <c r="F8" s="347"/>
      <c r="G8" s="348"/>
      <c r="H8" s="12">
        <v>55832</v>
      </c>
      <c r="I8" s="166" t="s">
        <v>94</v>
      </c>
      <c r="J8" s="13">
        <v>22878.82</v>
      </c>
      <c r="K8" s="13">
        <v>22878.82</v>
      </c>
      <c r="L8" s="11"/>
      <c r="M8" s="11"/>
      <c r="N8" s="13">
        <f t="shared" si="0"/>
        <v>22878.82</v>
      </c>
      <c r="O8" s="11"/>
    </row>
    <row r="9" spans="1:15">
      <c r="A9" s="273"/>
      <c r="B9" s="325"/>
      <c r="C9" s="345"/>
      <c r="D9" s="329"/>
      <c r="E9" s="346"/>
      <c r="F9" s="347"/>
      <c r="G9" s="348"/>
      <c r="H9" s="12">
        <v>55883</v>
      </c>
      <c r="I9" s="166" t="s">
        <v>112</v>
      </c>
      <c r="J9" s="13">
        <v>21263.19</v>
      </c>
      <c r="K9" s="13">
        <v>21263.19</v>
      </c>
      <c r="L9" s="11"/>
      <c r="M9" s="11"/>
      <c r="N9" s="13">
        <f t="shared" si="0"/>
        <v>21263.19</v>
      </c>
      <c r="O9" s="11"/>
    </row>
    <row r="10" spans="1:15">
      <c r="A10" s="273"/>
      <c r="B10" s="325"/>
      <c r="C10" s="345"/>
      <c r="D10" s="329"/>
      <c r="E10" s="346"/>
      <c r="F10" s="347"/>
      <c r="G10" s="348"/>
      <c r="H10" s="12">
        <v>55923</v>
      </c>
      <c r="I10" s="166" t="s">
        <v>113</v>
      </c>
      <c r="J10" s="13">
        <v>7369.23</v>
      </c>
      <c r="K10" s="13">
        <v>7369.23</v>
      </c>
      <c r="L10" s="11"/>
      <c r="M10" s="11"/>
      <c r="N10" s="13">
        <f t="shared" si="0"/>
        <v>7369.23</v>
      </c>
      <c r="O10" s="11"/>
    </row>
    <row r="11" spans="1:15">
      <c r="A11" s="273"/>
      <c r="B11" s="325"/>
      <c r="C11" s="345"/>
      <c r="D11" s="329"/>
      <c r="E11" s="346"/>
      <c r="F11" s="347"/>
      <c r="G11" s="348"/>
      <c r="H11" s="12">
        <v>55933</v>
      </c>
      <c r="I11" s="166" t="s">
        <v>114</v>
      </c>
      <c r="J11" s="13">
        <v>2949.77</v>
      </c>
      <c r="K11" s="13">
        <v>2949.77</v>
      </c>
      <c r="L11" s="11"/>
      <c r="M11" s="11"/>
      <c r="N11" s="13">
        <f t="shared" si="0"/>
        <v>2949.77</v>
      </c>
      <c r="O11" s="11"/>
    </row>
    <row r="12" spans="1:15">
      <c r="A12" s="273"/>
      <c r="B12" s="325"/>
      <c r="C12" s="345"/>
      <c r="D12" s="329"/>
      <c r="E12" s="346"/>
      <c r="F12" s="347"/>
      <c r="G12" s="348"/>
      <c r="H12" s="12">
        <v>56150</v>
      </c>
      <c r="I12" s="166" t="s">
        <v>115</v>
      </c>
      <c r="J12" s="13">
        <v>6844.22</v>
      </c>
      <c r="K12" s="13">
        <v>5770.88</v>
      </c>
      <c r="L12" s="11"/>
      <c r="M12" s="11">
        <v>1073.3399999999999</v>
      </c>
      <c r="N12" s="13">
        <f t="shared" si="0"/>
        <v>5770.88</v>
      </c>
      <c r="O12" s="11"/>
    </row>
    <row r="13" spans="1:15">
      <c r="A13" s="273"/>
      <c r="B13" s="325"/>
      <c r="C13" s="345"/>
      <c r="D13" s="329"/>
      <c r="E13" s="346"/>
      <c r="F13" s="347"/>
      <c r="G13" s="348"/>
      <c r="H13" s="12">
        <v>56184</v>
      </c>
      <c r="I13" s="166" t="s">
        <v>116</v>
      </c>
      <c r="J13" s="13">
        <v>25070.49</v>
      </c>
      <c r="K13" s="13">
        <v>24774.400000000001</v>
      </c>
      <c r="L13" s="11"/>
      <c r="M13" s="11">
        <v>296.08999999999997</v>
      </c>
      <c r="N13" s="13">
        <f t="shared" si="0"/>
        <v>24774.400000000001</v>
      </c>
      <c r="O13" s="11"/>
    </row>
    <row r="14" spans="1:15">
      <c r="A14" s="273"/>
      <c r="B14" s="325"/>
      <c r="C14" s="345"/>
      <c r="D14" s="329"/>
      <c r="E14" s="346"/>
      <c r="F14" s="347"/>
      <c r="G14" s="348"/>
      <c r="H14" s="12">
        <v>56206</v>
      </c>
      <c r="I14" s="166" t="s">
        <v>102</v>
      </c>
      <c r="J14" s="13">
        <v>9344.56</v>
      </c>
      <c r="K14" s="13">
        <v>8977.36</v>
      </c>
      <c r="L14" s="11"/>
      <c r="M14" s="11">
        <v>367.2</v>
      </c>
      <c r="N14" s="13">
        <f t="shared" si="0"/>
        <v>8977.3599999999988</v>
      </c>
      <c r="O14" s="11"/>
    </row>
    <row r="15" spans="1:15">
      <c r="A15" s="273"/>
      <c r="B15" s="325"/>
      <c r="C15" s="345"/>
      <c r="D15" s="329"/>
      <c r="E15" s="346"/>
      <c r="F15" s="347"/>
      <c r="G15" s="348"/>
      <c r="H15" s="12">
        <v>56294</v>
      </c>
      <c r="I15" s="166" t="s">
        <v>102</v>
      </c>
      <c r="J15" s="13">
        <v>6170.46</v>
      </c>
      <c r="K15" s="13">
        <v>6136.58</v>
      </c>
      <c r="L15" s="11"/>
      <c r="M15" s="11">
        <v>33.880000000000003</v>
      </c>
      <c r="N15" s="13">
        <f t="shared" si="0"/>
        <v>6136.58</v>
      </c>
      <c r="O15" s="11"/>
    </row>
    <row r="16" spans="1:15">
      <c r="A16" s="273"/>
      <c r="B16" s="325"/>
      <c r="C16" s="345"/>
      <c r="D16" s="329"/>
      <c r="E16" s="346"/>
      <c r="F16" s="347"/>
      <c r="G16" s="348"/>
      <c r="H16" s="12">
        <v>56322</v>
      </c>
      <c r="I16" s="166" t="s">
        <v>102</v>
      </c>
      <c r="J16" s="13">
        <v>252.6</v>
      </c>
      <c r="K16" s="13">
        <v>252.6</v>
      </c>
      <c r="L16" s="11"/>
      <c r="M16" s="11"/>
      <c r="N16" s="13">
        <f t="shared" si="0"/>
        <v>252.6</v>
      </c>
      <c r="O16" s="11"/>
    </row>
    <row r="17" spans="1:17">
      <c r="A17" s="273"/>
      <c r="B17" s="325"/>
      <c r="C17" s="345"/>
      <c r="D17" s="329"/>
      <c r="E17" s="346"/>
      <c r="F17" s="347"/>
      <c r="G17" s="348"/>
      <c r="H17" s="12">
        <v>56344</v>
      </c>
      <c r="I17" s="166" t="s">
        <v>102</v>
      </c>
      <c r="J17" s="13">
        <v>1561.6</v>
      </c>
      <c r="K17" s="13">
        <v>1561.6</v>
      </c>
      <c r="L17" s="11"/>
      <c r="M17" s="11"/>
      <c r="N17" s="13">
        <f t="shared" si="0"/>
        <v>1561.6</v>
      </c>
      <c r="O17" s="11"/>
    </row>
    <row r="18" spans="1:17">
      <c r="A18" s="68"/>
      <c r="B18" s="69"/>
      <c r="C18" s="129"/>
      <c r="D18" s="96"/>
      <c r="E18" s="67"/>
      <c r="F18" s="150"/>
      <c r="G18" s="66"/>
      <c r="H18" s="12">
        <v>56431</v>
      </c>
      <c r="I18" s="166" t="s">
        <v>137</v>
      </c>
      <c r="J18" s="13">
        <v>23218.15</v>
      </c>
      <c r="K18" s="13">
        <v>22047.15</v>
      </c>
      <c r="L18" s="11"/>
      <c r="M18" s="11">
        <v>1171</v>
      </c>
      <c r="N18" s="13">
        <f t="shared" si="0"/>
        <v>22047.15</v>
      </c>
      <c r="O18" s="11"/>
    </row>
    <row r="19" spans="1:17">
      <c r="A19" s="68"/>
      <c r="B19" s="69"/>
      <c r="C19" s="129"/>
      <c r="D19" s="96"/>
      <c r="E19" s="67"/>
      <c r="F19" s="150"/>
      <c r="G19" s="66"/>
      <c r="H19" s="12">
        <v>56432</v>
      </c>
      <c r="I19" s="166" t="s">
        <v>137</v>
      </c>
      <c r="J19" s="13">
        <v>2956.18</v>
      </c>
      <c r="K19" s="13">
        <v>2956.18</v>
      </c>
      <c r="L19" s="11"/>
      <c r="M19" s="11"/>
      <c r="N19" s="13">
        <f t="shared" si="0"/>
        <v>2956.18</v>
      </c>
      <c r="O19" s="11"/>
    </row>
    <row r="20" spans="1:17">
      <c r="A20" s="68"/>
      <c r="B20" s="69"/>
      <c r="C20" s="129"/>
      <c r="D20" s="96"/>
      <c r="E20" s="67"/>
      <c r="F20" s="150"/>
      <c r="G20" s="66"/>
      <c r="H20" s="12">
        <v>56488</v>
      </c>
      <c r="I20" s="166" t="s">
        <v>138</v>
      </c>
      <c r="J20" s="13">
        <v>1171</v>
      </c>
      <c r="K20" s="13">
        <v>1171</v>
      </c>
      <c r="L20" s="11"/>
      <c r="M20" s="11"/>
      <c r="N20" s="13">
        <f t="shared" si="0"/>
        <v>1171</v>
      </c>
      <c r="O20" s="11"/>
    </row>
    <row r="21" spans="1:17">
      <c r="A21" s="68"/>
      <c r="B21" s="69"/>
      <c r="C21" s="129"/>
      <c r="D21" s="96"/>
      <c r="E21" s="67"/>
      <c r="F21" s="150"/>
      <c r="G21" s="66"/>
      <c r="H21" s="12">
        <v>56502</v>
      </c>
      <c r="I21" s="166" t="s">
        <v>139</v>
      </c>
      <c r="J21" s="13">
        <v>17446.89</v>
      </c>
      <c r="K21" s="13">
        <v>17446.89</v>
      </c>
      <c r="L21" s="11"/>
      <c r="M21" s="11"/>
      <c r="N21" s="13">
        <f t="shared" si="0"/>
        <v>17446.89</v>
      </c>
      <c r="O21" s="11"/>
    </row>
    <row r="22" spans="1:17">
      <c r="A22" s="68"/>
      <c r="B22" s="69"/>
      <c r="C22" s="129"/>
      <c r="D22" s="96"/>
      <c r="E22" s="67"/>
      <c r="F22" s="150"/>
      <c r="G22" s="66"/>
      <c r="H22" s="12"/>
      <c r="I22" s="166"/>
      <c r="J22" s="13"/>
      <c r="K22" s="13"/>
      <c r="L22" s="11"/>
      <c r="M22" s="11"/>
      <c r="N22" s="13"/>
      <c r="O22" s="11"/>
    </row>
    <row r="23" spans="1:17">
      <c r="A23" s="58"/>
      <c r="B23" s="14" t="s">
        <v>13</v>
      </c>
      <c r="C23" s="107"/>
      <c r="D23" s="9"/>
      <c r="E23" s="16"/>
      <c r="F23" s="151"/>
      <c r="G23" s="15"/>
      <c r="H23" s="12"/>
      <c r="I23" s="166"/>
      <c r="J23" s="76">
        <f>SUM(J6:J21)</f>
        <v>154818.14000000001</v>
      </c>
      <c r="K23" s="76">
        <f>SUM(K6:K21)</f>
        <v>151876.63</v>
      </c>
      <c r="L23" s="76">
        <f>SUM(L6:L20)</f>
        <v>0</v>
      </c>
      <c r="M23" s="76">
        <f>SUM(M6:M20)</f>
        <v>2941.51</v>
      </c>
      <c r="N23" s="76">
        <f>SUM(N6:N21)</f>
        <v>151876.63</v>
      </c>
      <c r="O23" s="76"/>
      <c r="Q23" s="2"/>
    </row>
    <row r="24" spans="1:17">
      <c r="A24" s="272">
        <v>2</v>
      </c>
      <c r="B24" s="324" t="s">
        <v>83</v>
      </c>
      <c r="C24" s="326" t="s">
        <v>86</v>
      </c>
      <c r="D24" s="328">
        <v>17</v>
      </c>
      <c r="E24" s="330" t="s">
        <v>98</v>
      </c>
      <c r="F24" s="332" t="s">
        <v>86</v>
      </c>
      <c r="G24" s="343" t="s">
        <v>39</v>
      </c>
      <c r="H24" s="18">
        <v>12414420</v>
      </c>
      <c r="I24" s="167" t="s">
        <v>92</v>
      </c>
      <c r="J24" s="19">
        <v>90.45</v>
      </c>
      <c r="K24" s="19">
        <v>90.45</v>
      </c>
      <c r="L24" s="20"/>
      <c r="M24" s="20"/>
      <c r="N24" s="19">
        <f>J24-L24-M24</f>
        <v>90.45</v>
      </c>
      <c r="O24" s="20"/>
    </row>
    <row r="25" spans="1:17">
      <c r="A25" s="273"/>
      <c r="B25" s="325"/>
      <c r="C25" s="326"/>
      <c r="D25" s="329"/>
      <c r="E25" s="330"/>
      <c r="F25" s="332"/>
      <c r="G25" s="343"/>
      <c r="H25" s="18">
        <v>12414421</v>
      </c>
      <c r="I25" s="167" t="s">
        <v>92</v>
      </c>
      <c r="J25" s="19">
        <v>90.45</v>
      </c>
      <c r="K25" s="19">
        <v>90.45</v>
      </c>
      <c r="L25" s="60"/>
      <c r="M25" s="60"/>
      <c r="N25" s="19">
        <f t="shared" ref="N25:N41" si="1">J25-L25-M25</f>
        <v>90.45</v>
      </c>
      <c r="O25" s="20"/>
    </row>
    <row r="26" spans="1:17">
      <c r="A26" s="273"/>
      <c r="B26" s="325"/>
      <c r="C26" s="326"/>
      <c r="D26" s="329"/>
      <c r="E26" s="330"/>
      <c r="F26" s="332"/>
      <c r="G26" s="343"/>
      <c r="H26" s="18">
        <v>12414422</v>
      </c>
      <c r="I26" s="167" t="s">
        <v>92</v>
      </c>
      <c r="J26" s="19">
        <v>142.12</v>
      </c>
      <c r="K26" s="19">
        <v>142.12</v>
      </c>
      <c r="L26" s="20"/>
      <c r="M26" s="20"/>
      <c r="N26" s="19">
        <f t="shared" si="1"/>
        <v>142.12</v>
      </c>
      <c r="O26" s="20"/>
    </row>
    <row r="27" spans="1:17">
      <c r="A27" s="273"/>
      <c r="B27" s="325"/>
      <c r="C27" s="326"/>
      <c r="D27" s="273"/>
      <c r="E27" s="330"/>
      <c r="F27" s="332"/>
      <c r="G27" s="343"/>
      <c r="H27" s="18">
        <v>12414423</v>
      </c>
      <c r="I27" s="167" t="s">
        <v>92</v>
      </c>
      <c r="J27" s="19">
        <v>129.19999999999999</v>
      </c>
      <c r="K27" s="19">
        <v>129.19999999999999</v>
      </c>
      <c r="L27" s="20"/>
      <c r="M27" s="20"/>
      <c r="N27" s="19">
        <f t="shared" si="1"/>
        <v>129.19999999999999</v>
      </c>
      <c r="O27" s="20"/>
    </row>
    <row r="28" spans="1:17">
      <c r="A28" s="273"/>
      <c r="B28" s="325"/>
      <c r="C28" s="326"/>
      <c r="D28" s="273"/>
      <c r="E28" s="330"/>
      <c r="F28" s="332"/>
      <c r="G28" s="343"/>
      <c r="H28" s="18">
        <v>12414424</v>
      </c>
      <c r="I28" s="167" t="s">
        <v>92</v>
      </c>
      <c r="J28" s="19">
        <v>142.12</v>
      </c>
      <c r="K28" s="19">
        <v>142.12</v>
      </c>
      <c r="L28" s="20"/>
      <c r="M28" s="20"/>
      <c r="N28" s="19">
        <f t="shared" si="1"/>
        <v>142.12</v>
      </c>
      <c r="O28" s="20"/>
    </row>
    <row r="29" spans="1:17">
      <c r="A29" s="273"/>
      <c r="B29" s="325"/>
      <c r="C29" s="326"/>
      <c r="D29" s="273"/>
      <c r="E29" s="330"/>
      <c r="F29" s="332"/>
      <c r="G29" s="343"/>
      <c r="H29" s="18">
        <v>12414425</v>
      </c>
      <c r="I29" s="167" t="s">
        <v>92</v>
      </c>
      <c r="J29" s="19">
        <v>193.82</v>
      </c>
      <c r="K29" s="19">
        <v>187.36</v>
      </c>
      <c r="L29" s="20"/>
      <c r="M29" s="20">
        <v>6.46</v>
      </c>
      <c r="N29" s="19">
        <f t="shared" si="1"/>
        <v>187.35999999999999</v>
      </c>
      <c r="O29" s="20"/>
    </row>
    <row r="30" spans="1:17">
      <c r="A30" s="273"/>
      <c r="B30" s="325"/>
      <c r="C30" s="326"/>
      <c r="D30" s="273"/>
      <c r="E30" s="330"/>
      <c r="F30" s="332"/>
      <c r="G30" s="343"/>
      <c r="H30" s="18">
        <v>12414426</v>
      </c>
      <c r="I30" s="167" t="s">
        <v>92</v>
      </c>
      <c r="J30" s="19">
        <v>3876.4</v>
      </c>
      <c r="K30" s="19">
        <v>3876.4</v>
      </c>
      <c r="L30" s="20"/>
      <c r="M30" s="20"/>
      <c r="N30" s="19">
        <f t="shared" si="1"/>
        <v>3876.4</v>
      </c>
      <c r="O30" s="20"/>
    </row>
    <row r="31" spans="1:17">
      <c r="A31" s="273"/>
      <c r="B31" s="325"/>
      <c r="C31" s="326"/>
      <c r="D31" s="273"/>
      <c r="E31" s="330"/>
      <c r="F31" s="332"/>
      <c r="G31" s="343"/>
      <c r="H31" s="18">
        <v>12414427</v>
      </c>
      <c r="I31" s="167" t="s">
        <v>92</v>
      </c>
      <c r="J31" s="19">
        <v>58344.35</v>
      </c>
      <c r="K31" s="19">
        <v>58344.35</v>
      </c>
      <c r="L31" s="133"/>
      <c r="M31" s="133"/>
      <c r="N31" s="19">
        <f t="shared" si="1"/>
        <v>58344.35</v>
      </c>
      <c r="O31" s="20"/>
    </row>
    <row r="32" spans="1:17">
      <c r="A32" s="273"/>
      <c r="B32" s="325"/>
      <c r="C32" s="326"/>
      <c r="D32" s="273"/>
      <c r="E32" s="330"/>
      <c r="F32" s="332"/>
      <c r="G32" s="343"/>
      <c r="H32" s="18">
        <v>12414428</v>
      </c>
      <c r="I32" s="167" t="s">
        <v>92</v>
      </c>
      <c r="J32" s="19">
        <v>193.82</v>
      </c>
      <c r="K32" s="19">
        <v>193.82</v>
      </c>
      <c r="L32" s="133"/>
      <c r="M32" s="133"/>
      <c r="N32" s="19">
        <f t="shared" si="1"/>
        <v>193.82</v>
      </c>
      <c r="O32" s="20"/>
    </row>
    <row r="33" spans="1:17">
      <c r="A33" s="273"/>
      <c r="B33" s="325"/>
      <c r="C33" s="326"/>
      <c r="D33" s="273"/>
      <c r="E33" s="330"/>
      <c r="F33" s="332"/>
      <c r="G33" s="343"/>
      <c r="H33" s="18">
        <v>12414429</v>
      </c>
      <c r="I33" s="167" t="s">
        <v>92</v>
      </c>
      <c r="J33" s="19">
        <v>96070.83</v>
      </c>
      <c r="K33" s="19">
        <v>96070.83</v>
      </c>
      <c r="L33" s="20"/>
      <c r="M33" s="20"/>
      <c r="N33" s="19">
        <f t="shared" si="1"/>
        <v>96070.83</v>
      </c>
      <c r="O33" s="20"/>
    </row>
    <row r="34" spans="1:17">
      <c r="A34" s="273"/>
      <c r="B34" s="325"/>
      <c r="C34" s="326"/>
      <c r="D34" s="273"/>
      <c r="E34" s="330"/>
      <c r="F34" s="332"/>
      <c r="G34" s="343"/>
      <c r="H34" s="18">
        <v>12414430</v>
      </c>
      <c r="I34" s="167" t="s">
        <v>92</v>
      </c>
      <c r="J34" s="19">
        <v>2827.29</v>
      </c>
      <c r="K34" s="19">
        <v>2827.29</v>
      </c>
      <c r="L34" s="20"/>
      <c r="M34" s="20"/>
      <c r="N34" s="19">
        <f t="shared" si="1"/>
        <v>2827.29</v>
      </c>
      <c r="O34" s="20"/>
    </row>
    <row r="35" spans="1:17">
      <c r="A35" s="273"/>
      <c r="B35" s="325"/>
      <c r="C35" s="326"/>
      <c r="D35" s="273"/>
      <c r="E35" s="330"/>
      <c r="F35" s="332"/>
      <c r="G35" s="343"/>
      <c r="H35" s="18">
        <v>12414431</v>
      </c>
      <c r="I35" s="167" t="s">
        <v>92</v>
      </c>
      <c r="J35" s="19">
        <v>1466.38</v>
      </c>
      <c r="K35" s="19">
        <v>1466.38</v>
      </c>
      <c r="L35" s="20"/>
      <c r="M35" s="20"/>
      <c r="N35" s="19">
        <f t="shared" si="1"/>
        <v>1466.38</v>
      </c>
      <c r="O35" s="20"/>
    </row>
    <row r="36" spans="1:17">
      <c r="A36" s="273"/>
      <c r="B36" s="325"/>
      <c r="C36" s="326"/>
      <c r="D36" s="273"/>
      <c r="E36" s="330"/>
      <c r="F36" s="332"/>
      <c r="G36" s="343"/>
      <c r="H36" s="18">
        <v>12414432</v>
      </c>
      <c r="I36" s="167" t="s">
        <v>92</v>
      </c>
      <c r="J36" s="19">
        <v>103.37</v>
      </c>
      <c r="K36" s="19">
        <v>103.37</v>
      </c>
      <c r="L36" s="20"/>
      <c r="M36" s="20"/>
      <c r="N36" s="19">
        <f t="shared" si="1"/>
        <v>103.37</v>
      </c>
      <c r="O36" s="20"/>
    </row>
    <row r="37" spans="1:17">
      <c r="A37" s="273"/>
      <c r="B37" s="325"/>
      <c r="C37" s="326"/>
      <c r="D37" s="273"/>
      <c r="E37" s="330"/>
      <c r="F37" s="332"/>
      <c r="G37" s="343"/>
      <c r="H37" s="18">
        <v>51214218</v>
      </c>
      <c r="I37" s="167" t="s">
        <v>92</v>
      </c>
      <c r="J37" s="19">
        <v>3133.58</v>
      </c>
      <c r="K37" s="19">
        <v>3133.58</v>
      </c>
      <c r="L37" s="20"/>
      <c r="M37" s="20"/>
      <c r="N37" s="19">
        <f t="shared" si="1"/>
        <v>3133.58</v>
      </c>
      <c r="O37" s="20"/>
    </row>
    <row r="38" spans="1:17">
      <c r="A38" s="273"/>
      <c r="B38" s="325"/>
      <c r="C38" s="326"/>
      <c r="D38" s="273"/>
      <c r="E38" s="330"/>
      <c r="F38" s="332"/>
      <c r="G38" s="343"/>
      <c r="H38" s="18">
        <v>52642416</v>
      </c>
      <c r="I38" s="167" t="s">
        <v>92</v>
      </c>
      <c r="J38" s="19">
        <v>1844.91</v>
      </c>
      <c r="K38" s="19">
        <v>1844.91</v>
      </c>
      <c r="L38" s="20"/>
      <c r="M38" s="20"/>
      <c r="N38" s="19">
        <f t="shared" si="1"/>
        <v>1844.91</v>
      </c>
      <c r="O38" s="20"/>
    </row>
    <row r="39" spans="1:17">
      <c r="A39" s="273"/>
      <c r="B39" s="325"/>
      <c r="C39" s="326"/>
      <c r="D39" s="273"/>
      <c r="E39" s="330"/>
      <c r="F39" s="332"/>
      <c r="G39" s="343"/>
      <c r="H39" s="18">
        <v>51214519</v>
      </c>
      <c r="I39" s="167" t="s">
        <v>102</v>
      </c>
      <c r="J39" s="19">
        <v>4268.42</v>
      </c>
      <c r="K39" s="19">
        <v>4268.42</v>
      </c>
      <c r="L39" s="20"/>
      <c r="M39" s="20"/>
      <c r="N39" s="19">
        <f t="shared" si="1"/>
        <v>4268.42</v>
      </c>
      <c r="O39" s="20"/>
    </row>
    <row r="40" spans="1:17">
      <c r="A40" s="273"/>
      <c r="B40" s="325"/>
      <c r="C40" s="326"/>
      <c r="D40" s="273"/>
      <c r="E40" s="330"/>
      <c r="F40" s="332"/>
      <c r="G40" s="343"/>
      <c r="H40" s="18">
        <v>52642481</v>
      </c>
      <c r="I40" s="167" t="s">
        <v>102</v>
      </c>
      <c r="J40" s="19">
        <v>3742.2</v>
      </c>
      <c r="K40" s="19">
        <v>3742.2</v>
      </c>
      <c r="L40" s="20"/>
      <c r="M40" s="20"/>
      <c r="N40" s="19">
        <f t="shared" si="1"/>
        <v>3742.2</v>
      </c>
      <c r="O40" s="20"/>
    </row>
    <row r="41" spans="1:17">
      <c r="A41" s="273"/>
      <c r="B41" s="325"/>
      <c r="C41" s="327"/>
      <c r="D41" s="273"/>
      <c r="E41" s="331"/>
      <c r="F41" s="333"/>
      <c r="G41" s="344"/>
      <c r="H41" s="134">
        <v>2400003</v>
      </c>
      <c r="I41" s="168" t="s">
        <v>102</v>
      </c>
      <c r="J41" s="136">
        <v>45125.64</v>
      </c>
      <c r="K41" s="136">
        <v>39184.230000000003</v>
      </c>
      <c r="L41" s="134"/>
      <c r="M41" s="136">
        <v>5941.41</v>
      </c>
      <c r="N41" s="135">
        <f t="shared" si="1"/>
        <v>39184.229999999996</v>
      </c>
      <c r="O41" s="20"/>
    </row>
    <row r="42" spans="1:17">
      <c r="A42" s="68"/>
      <c r="B42" s="145"/>
      <c r="C42" s="146"/>
      <c r="D42" s="17"/>
      <c r="E42" s="147"/>
      <c r="F42" s="152"/>
      <c r="G42" s="148"/>
      <c r="H42" s="134"/>
      <c r="I42" s="168"/>
      <c r="J42" s="136"/>
      <c r="K42" s="136"/>
      <c r="L42" s="134"/>
      <c r="M42" s="134"/>
      <c r="N42" s="135"/>
      <c r="O42" s="20"/>
    </row>
    <row r="43" spans="1:17">
      <c r="A43" s="58"/>
      <c r="B43" s="108" t="s">
        <v>13</v>
      </c>
      <c r="C43" s="132"/>
      <c r="D43" s="17"/>
      <c r="E43" s="126"/>
      <c r="F43" s="139"/>
      <c r="G43" s="126"/>
      <c r="H43" s="18"/>
      <c r="I43" s="167"/>
      <c r="J43" s="24">
        <f>SUM(J24:J41)</f>
        <v>221785.35000000003</v>
      </c>
      <c r="K43" s="24">
        <f>SUM(K24:K41)</f>
        <v>215837.48000000004</v>
      </c>
      <c r="L43" s="24">
        <f>SUM(L24:L41)</f>
        <v>0</v>
      </c>
      <c r="M43" s="24">
        <f>SUM(M24:M41)</f>
        <v>5947.87</v>
      </c>
      <c r="N43" s="24">
        <f>SUM(N24:N41)</f>
        <v>215837.48000000004</v>
      </c>
      <c r="O43" s="24"/>
      <c r="Q43" s="2"/>
    </row>
    <row r="44" spans="1:17">
      <c r="A44" s="272">
        <v>3</v>
      </c>
      <c r="B44" s="274" t="s">
        <v>57</v>
      </c>
      <c r="C44" s="276" t="s">
        <v>15</v>
      </c>
      <c r="D44" s="272">
        <v>852</v>
      </c>
      <c r="E44" s="278" t="s">
        <v>98</v>
      </c>
      <c r="F44" s="280" t="s">
        <v>15</v>
      </c>
      <c r="G44" s="291" t="s">
        <v>58</v>
      </c>
      <c r="H44" s="27">
        <v>1116437775</v>
      </c>
      <c r="I44" s="169" t="s">
        <v>111</v>
      </c>
      <c r="J44" s="28">
        <v>1515.6</v>
      </c>
      <c r="K44" s="28">
        <v>1515.6</v>
      </c>
      <c r="L44" s="28"/>
      <c r="M44" s="28"/>
      <c r="N44" s="28">
        <f>J44-L44-M44</f>
        <v>1515.6</v>
      </c>
      <c r="O44" s="57"/>
    </row>
    <row r="45" spans="1:17">
      <c r="A45" s="273"/>
      <c r="B45" s="275"/>
      <c r="C45" s="277"/>
      <c r="D45" s="273"/>
      <c r="E45" s="279"/>
      <c r="F45" s="281"/>
      <c r="G45" s="292"/>
      <c r="H45" s="27">
        <v>1116444462</v>
      </c>
      <c r="I45" s="169" t="s">
        <v>102</v>
      </c>
      <c r="J45" s="28">
        <v>2020.8</v>
      </c>
      <c r="K45" s="28">
        <v>2020.8</v>
      </c>
      <c r="L45" s="28"/>
      <c r="M45" s="28"/>
      <c r="N45" s="28">
        <f>J45-L45-M45</f>
        <v>2020.8</v>
      </c>
      <c r="O45" s="57"/>
    </row>
    <row r="46" spans="1:17">
      <c r="A46" s="273"/>
      <c r="B46" s="275"/>
      <c r="C46" s="277"/>
      <c r="D46" s="273"/>
      <c r="E46" s="279"/>
      <c r="F46" s="281"/>
      <c r="G46" s="292"/>
      <c r="H46" s="27"/>
      <c r="I46" s="169"/>
      <c r="J46" s="28"/>
      <c r="K46" s="28"/>
      <c r="L46" s="28"/>
      <c r="M46" s="28"/>
      <c r="N46" s="28"/>
      <c r="O46" s="57"/>
    </row>
    <row r="47" spans="1:17">
      <c r="A47" s="273"/>
      <c r="B47" s="275"/>
      <c r="C47" s="277"/>
      <c r="D47" s="273"/>
      <c r="E47" s="279"/>
      <c r="F47" s="281"/>
      <c r="G47" s="292"/>
      <c r="H47" s="27"/>
      <c r="I47" s="169"/>
      <c r="J47" s="28"/>
      <c r="K47" s="28"/>
      <c r="L47" s="28"/>
      <c r="M47" s="28"/>
      <c r="N47" s="28"/>
      <c r="O47" s="57"/>
    </row>
    <row r="48" spans="1:17">
      <c r="A48" s="273"/>
      <c r="B48" s="275"/>
      <c r="C48" s="277"/>
      <c r="D48" s="273"/>
      <c r="E48" s="279"/>
      <c r="F48" s="281"/>
      <c r="G48" s="292"/>
      <c r="H48" s="27"/>
      <c r="I48" s="169"/>
      <c r="J48" s="28"/>
      <c r="K48" s="28"/>
      <c r="L48" s="28"/>
      <c r="M48" s="28"/>
      <c r="N48" s="28"/>
      <c r="O48" s="57"/>
    </row>
    <row r="49" spans="1:17">
      <c r="A49" s="68"/>
      <c r="B49" s="109"/>
      <c r="C49" s="116"/>
      <c r="D49" s="68"/>
      <c r="E49" s="82"/>
      <c r="F49" s="153"/>
      <c r="G49" s="83"/>
      <c r="H49" s="27"/>
      <c r="I49" s="169"/>
      <c r="J49" s="28"/>
      <c r="K49" s="28"/>
      <c r="L49" s="28"/>
      <c r="M49" s="28"/>
      <c r="N49" s="28"/>
      <c r="O49" s="57"/>
    </row>
    <row r="50" spans="1:17">
      <c r="A50" s="59"/>
      <c r="B50" s="110" t="s">
        <v>13</v>
      </c>
      <c r="C50" s="117"/>
      <c r="D50" s="56"/>
      <c r="E50" s="55"/>
      <c r="F50" s="138"/>
      <c r="G50" s="55"/>
      <c r="H50" s="27"/>
      <c r="I50" s="169"/>
      <c r="J50" s="57">
        <f>SUM(J44:J48)</f>
        <v>3536.3999999999996</v>
      </c>
      <c r="K50" s="57">
        <f>SUM(K44:K48)</f>
        <v>3536.3999999999996</v>
      </c>
      <c r="L50" s="57">
        <f>SUM(L44:L48)</f>
        <v>0</v>
      </c>
      <c r="M50" s="57">
        <f>SUM(M44:M48)</f>
        <v>0</v>
      </c>
      <c r="N50" s="57">
        <f>SUM(N44:N48)</f>
        <v>3536.3999999999996</v>
      </c>
      <c r="O50" s="57"/>
    </row>
    <row r="51" spans="1:17" ht="12.75" customHeight="1">
      <c r="A51" s="272">
        <v>4</v>
      </c>
      <c r="B51" s="309" t="s">
        <v>69</v>
      </c>
      <c r="C51" s="276" t="s">
        <v>14</v>
      </c>
      <c r="D51" s="272">
        <v>802</v>
      </c>
      <c r="E51" s="278" t="s">
        <v>98</v>
      </c>
      <c r="F51" s="280" t="s">
        <v>14</v>
      </c>
      <c r="G51" s="287" t="s">
        <v>70</v>
      </c>
      <c r="H51" s="27">
        <v>8960085325</v>
      </c>
      <c r="I51" s="169" t="s">
        <v>92</v>
      </c>
      <c r="J51" s="28">
        <v>5620.78</v>
      </c>
      <c r="K51" s="28">
        <v>5620.78</v>
      </c>
      <c r="L51" s="28"/>
      <c r="M51" s="28"/>
      <c r="N51" s="28">
        <f>K51-M51</f>
        <v>5620.78</v>
      </c>
      <c r="O51" s="57"/>
    </row>
    <row r="52" spans="1:17">
      <c r="A52" s="273"/>
      <c r="B52" s="310"/>
      <c r="C52" s="277"/>
      <c r="D52" s="273"/>
      <c r="E52" s="279"/>
      <c r="F52" s="281"/>
      <c r="G52" s="288"/>
      <c r="H52" s="77"/>
      <c r="I52" s="170"/>
      <c r="J52" s="78"/>
      <c r="K52" s="78"/>
      <c r="L52" s="78"/>
      <c r="M52" s="78"/>
      <c r="N52" s="78"/>
      <c r="O52" s="57"/>
    </row>
    <row r="53" spans="1:17">
      <c r="A53" s="273"/>
      <c r="B53" s="310"/>
      <c r="C53" s="277"/>
      <c r="D53" s="273"/>
      <c r="E53" s="279"/>
      <c r="F53" s="281"/>
      <c r="G53" s="288"/>
      <c r="H53" s="27"/>
      <c r="I53" s="169"/>
      <c r="J53" s="28"/>
      <c r="K53" s="28"/>
      <c r="L53" s="28"/>
      <c r="M53" s="28"/>
      <c r="N53" s="78"/>
      <c r="O53" s="57"/>
    </row>
    <row r="54" spans="1:17">
      <c r="A54" s="273"/>
      <c r="B54" s="310"/>
      <c r="C54" s="277"/>
      <c r="D54" s="273"/>
      <c r="E54" s="279"/>
      <c r="F54" s="281"/>
      <c r="G54" s="288"/>
      <c r="H54" s="27"/>
      <c r="I54" s="169"/>
      <c r="J54" s="28"/>
      <c r="K54" s="28"/>
      <c r="L54" s="28"/>
      <c r="M54" s="28"/>
      <c r="N54" s="144"/>
      <c r="O54" s="57"/>
    </row>
    <row r="55" spans="1:17">
      <c r="A55" s="273"/>
      <c r="B55" s="310"/>
      <c r="C55" s="277"/>
      <c r="D55" s="273"/>
      <c r="E55" s="279"/>
      <c r="F55" s="281"/>
      <c r="G55" s="289"/>
      <c r="H55" s="27"/>
      <c r="I55" s="169"/>
      <c r="J55" s="28"/>
      <c r="K55" s="28"/>
      <c r="L55" s="28"/>
      <c r="M55" s="28"/>
      <c r="N55" s="28"/>
      <c r="O55" s="57"/>
    </row>
    <row r="56" spans="1:17">
      <c r="A56" s="56"/>
      <c r="B56" s="112" t="s">
        <v>13</v>
      </c>
      <c r="C56" s="117"/>
      <c r="D56" s="56"/>
      <c r="E56" s="149"/>
      <c r="F56" s="138"/>
      <c r="G56" s="55"/>
      <c r="H56" s="27"/>
      <c r="I56" s="169"/>
      <c r="J56" s="57">
        <f>SUM(J51:J55)</f>
        <v>5620.78</v>
      </c>
      <c r="K56" s="57">
        <f>SUM(K51:K55)</f>
        <v>5620.78</v>
      </c>
      <c r="L56" s="57">
        <f>SUM(L51:L55)</f>
        <v>0</v>
      </c>
      <c r="M56" s="57">
        <f>SUM(M51:M55)</f>
        <v>0</v>
      </c>
      <c r="N56" s="57">
        <f>SUM(N51:N55)</f>
        <v>5620.78</v>
      </c>
      <c r="O56" s="57"/>
      <c r="Q56" s="2"/>
    </row>
    <row r="57" spans="1:17">
      <c r="A57" s="272">
        <v>5</v>
      </c>
      <c r="B57" s="309" t="s">
        <v>30</v>
      </c>
      <c r="C57" s="319" t="s">
        <v>44</v>
      </c>
      <c r="D57" s="272">
        <v>214</v>
      </c>
      <c r="E57" s="287" t="s">
        <v>99</v>
      </c>
      <c r="F57" s="287" t="s">
        <v>44</v>
      </c>
      <c r="G57" s="291" t="s">
        <v>40</v>
      </c>
      <c r="H57" s="22">
        <v>20151584</v>
      </c>
      <c r="I57" s="171" t="s">
        <v>108</v>
      </c>
      <c r="J57" s="22">
        <v>3790.98</v>
      </c>
      <c r="K57" s="22">
        <v>3790.98</v>
      </c>
      <c r="L57" s="22"/>
      <c r="M57" s="22"/>
      <c r="N57" s="23">
        <f>J57-L57-M57</f>
        <v>3790.98</v>
      </c>
      <c r="O57" s="57"/>
    </row>
    <row r="58" spans="1:17">
      <c r="A58" s="273"/>
      <c r="B58" s="310"/>
      <c r="C58" s="320"/>
      <c r="D58" s="273"/>
      <c r="E58" s="288"/>
      <c r="F58" s="288"/>
      <c r="G58" s="292"/>
      <c r="H58" s="27">
        <v>20151620</v>
      </c>
      <c r="I58" s="169" t="s">
        <v>108</v>
      </c>
      <c r="J58" s="28">
        <v>6338.4</v>
      </c>
      <c r="K58" s="28">
        <v>6338.4</v>
      </c>
      <c r="L58" s="28"/>
      <c r="M58" s="28"/>
      <c r="N58" s="23">
        <f>J58-L58-M58</f>
        <v>6338.4</v>
      </c>
      <c r="O58" s="57"/>
    </row>
    <row r="59" spans="1:17">
      <c r="A59" s="273"/>
      <c r="B59" s="310"/>
      <c r="C59" s="320"/>
      <c r="D59" s="273"/>
      <c r="E59" s="288"/>
      <c r="F59" s="288"/>
      <c r="G59" s="292"/>
      <c r="H59" s="27">
        <v>20151694</v>
      </c>
      <c r="I59" s="169" t="s">
        <v>121</v>
      </c>
      <c r="J59" s="28">
        <v>1263.6600000000001</v>
      </c>
      <c r="K59" s="28">
        <v>1263.6600000000001</v>
      </c>
      <c r="L59" s="28"/>
      <c r="M59" s="28"/>
      <c r="N59" s="23">
        <f>J59-L59-M59</f>
        <v>1263.6600000000001</v>
      </c>
      <c r="O59" s="57"/>
    </row>
    <row r="60" spans="1:17">
      <c r="A60" s="273"/>
      <c r="B60" s="310"/>
      <c r="C60" s="320"/>
      <c r="D60" s="273"/>
      <c r="E60" s="288"/>
      <c r="F60" s="288"/>
      <c r="G60" s="292"/>
      <c r="H60" s="27">
        <v>20151772</v>
      </c>
      <c r="I60" s="169" t="s">
        <v>102</v>
      </c>
      <c r="J60" s="28">
        <v>6338.4</v>
      </c>
      <c r="K60" s="28">
        <v>6338.4</v>
      </c>
      <c r="L60" s="28"/>
      <c r="M60" s="28"/>
      <c r="N60" s="23">
        <f>J60-L60-M60</f>
        <v>6338.4</v>
      </c>
      <c r="O60" s="57"/>
    </row>
    <row r="61" spans="1:17">
      <c r="A61" s="273"/>
      <c r="B61" s="310"/>
      <c r="C61" s="320"/>
      <c r="D61" s="273"/>
      <c r="E61" s="288"/>
      <c r="F61" s="288"/>
      <c r="G61" s="292"/>
      <c r="H61" s="27"/>
      <c r="I61" s="169"/>
      <c r="J61" s="28"/>
      <c r="K61" s="28"/>
      <c r="L61" s="28"/>
      <c r="M61" s="28"/>
      <c r="N61" s="64"/>
      <c r="O61" s="57"/>
    </row>
    <row r="62" spans="1:17">
      <c r="A62" s="273"/>
      <c r="B62" s="310"/>
      <c r="C62" s="320"/>
      <c r="D62" s="273"/>
      <c r="E62" s="289"/>
      <c r="F62" s="288"/>
      <c r="G62" s="292"/>
      <c r="H62" s="27"/>
      <c r="I62" s="169"/>
      <c r="J62" s="28"/>
      <c r="K62" s="28"/>
      <c r="L62" s="28"/>
      <c r="M62" s="28"/>
      <c r="N62" s="28"/>
      <c r="O62" s="57"/>
    </row>
    <row r="63" spans="1:17">
      <c r="A63" s="56"/>
      <c r="B63" s="112" t="s">
        <v>13</v>
      </c>
      <c r="C63" s="117"/>
      <c r="D63" s="56"/>
      <c r="E63" s="55"/>
      <c r="F63" s="138"/>
      <c r="G63" s="55"/>
      <c r="H63" s="27"/>
      <c r="I63" s="169"/>
      <c r="J63" s="57">
        <f>SUM(J57:J62)</f>
        <v>17731.439999999999</v>
      </c>
      <c r="K63" s="57">
        <f>SUM(K57:K62)</f>
        <v>17731.439999999999</v>
      </c>
      <c r="L63" s="57">
        <f>SUM(L57:L62)</f>
        <v>0</v>
      </c>
      <c r="M63" s="57">
        <f>SUM(M57:M62)</f>
        <v>0</v>
      </c>
      <c r="N63" s="57">
        <f>SUM(N57:N62)</f>
        <v>17731.439999999999</v>
      </c>
      <c r="O63" s="57"/>
    </row>
    <row r="64" spans="1:17">
      <c r="A64" s="272">
        <v>6</v>
      </c>
      <c r="B64" s="309" t="s">
        <v>48</v>
      </c>
      <c r="C64" s="287" t="s">
        <v>16</v>
      </c>
      <c r="D64" s="321">
        <v>230</v>
      </c>
      <c r="E64" s="280" t="s">
        <v>99</v>
      </c>
      <c r="F64" s="287" t="s">
        <v>16</v>
      </c>
      <c r="G64" s="291" t="s">
        <v>26</v>
      </c>
      <c r="H64" s="27">
        <v>203</v>
      </c>
      <c r="I64" s="169" t="s">
        <v>92</v>
      </c>
      <c r="J64" s="62">
        <v>3133.46</v>
      </c>
      <c r="K64" s="62">
        <v>3133.46</v>
      </c>
      <c r="L64" s="62"/>
      <c r="M64" s="62"/>
      <c r="N64" s="62">
        <f>J64-L64-M64</f>
        <v>3133.46</v>
      </c>
      <c r="O64" s="57"/>
    </row>
    <row r="65" spans="1:15">
      <c r="A65" s="273"/>
      <c r="B65" s="310"/>
      <c r="C65" s="288"/>
      <c r="D65" s="322"/>
      <c r="E65" s="281"/>
      <c r="F65" s="288"/>
      <c r="G65" s="292"/>
      <c r="H65" s="27">
        <v>204</v>
      </c>
      <c r="I65" s="169" t="s">
        <v>92</v>
      </c>
      <c r="J65" s="62">
        <v>3133.46</v>
      </c>
      <c r="K65" s="62">
        <v>3133.46</v>
      </c>
      <c r="L65" s="62"/>
      <c r="M65" s="62"/>
      <c r="N65" s="62">
        <f>J65-L65-M65</f>
        <v>3133.46</v>
      </c>
      <c r="O65" s="57"/>
    </row>
    <row r="66" spans="1:15">
      <c r="A66" s="273"/>
      <c r="B66" s="310"/>
      <c r="C66" s="288"/>
      <c r="D66" s="322"/>
      <c r="E66" s="281"/>
      <c r="F66" s="288"/>
      <c r="G66" s="292"/>
      <c r="H66" s="27">
        <v>230</v>
      </c>
      <c r="I66" s="169" t="s">
        <v>102</v>
      </c>
      <c r="J66" s="62">
        <v>1424.3</v>
      </c>
      <c r="K66" s="62">
        <v>1424.3</v>
      </c>
      <c r="L66" s="62"/>
      <c r="M66" s="62"/>
      <c r="N66" s="62">
        <f>J66-L66-M66</f>
        <v>1424.3</v>
      </c>
      <c r="O66" s="57"/>
    </row>
    <row r="67" spans="1:15">
      <c r="A67" s="273"/>
      <c r="B67" s="310"/>
      <c r="C67" s="288"/>
      <c r="D67" s="322"/>
      <c r="E67" s="281"/>
      <c r="F67" s="288"/>
      <c r="G67" s="292"/>
      <c r="H67" s="27">
        <v>232</v>
      </c>
      <c r="I67" s="169" t="s">
        <v>102</v>
      </c>
      <c r="J67" s="62">
        <v>569.72</v>
      </c>
      <c r="K67" s="62">
        <v>284.86</v>
      </c>
      <c r="L67" s="62"/>
      <c r="M67" s="62">
        <v>284.86</v>
      </c>
      <c r="N67" s="62">
        <f>J67-L67-M67</f>
        <v>284.86</v>
      </c>
      <c r="O67" s="57"/>
    </row>
    <row r="68" spans="1:15">
      <c r="A68" s="273"/>
      <c r="B68" s="310"/>
      <c r="C68" s="288"/>
      <c r="D68" s="322"/>
      <c r="E68" s="281"/>
      <c r="F68" s="288"/>
      <c r="G68" s="292"/>
      <c r="H68" s="27">
        <v>277</v>
      </c>
      <c r="I68" s="169" t="s">
        <v>125</v>
      </c>
      <c r="J68" s="62">
        <v>284.86</v>
      </c>
      <c r="K68" s="62">
        <v>284.86</v>
      </c>
      <c r="L68" s="62"/>
      <c r="M68" s="62"/>
      <c r="N68" s="62">
        <f>J68-L68-M68</f>
        <v>284.86</v>
      </c>
      <c r="O68" s="57"/>
    </row>
    <row r="69" spans="1:15">
      <c r="A69" s="273"/>
      <c r="B69" s="310"/>
      <c r="C69" s="288"/>
      <c r="D69" s="322"/>
      <c r="E69" s="281"/>
      <c r="F69" s="288"/>
      <c r="G69" s="292"/>
      <c r="H69" s="27"/>
      <c r="I69" s="169"/>
      <c r="J69" s="62"/>
      <c r="K69" s="62"/>
      <c r="L69" s="62"/>
      <c r="M69" s="62"/>
      <c r="N69" s="62"/>
      <c r="O69" s="57"/>
    </row>
    <row r="70" spans="1:15">
      <c r="A70" s="273"/>
      <c r="B70" s="310"/>
      <c r="C70" s="289"/>
      <c r="D70" s="322"/>
      <c r="E70" s="323"/>
      <c r="F70" s="289"/>
      <c r="G70" s="292"/>
      <c r="H70" s="27"/>
      <c r="I70" s="169"/>
      <c r="J70" s="61"/>
      <c r="K70" s="61"/>
      <c r="L70" s="63"/>
      <c r="M70" s="63"/>
      <c r="N70" s="61"/>
      <c r="O70" s="57"/>
    </row>
    <row r="71" spans="1:15">
      <c r="A71" s="56"/>
      <c r="B71" s="112" t="s">
        <v>13</v>
      </c>
      <c r="C71" s="117"/>
      <c r="D71" s="56"/>
      <c r="E71" s="55"/>
      <c r="F71" s="138"/>
      <c r="G71" s="55"/>
      <c r="H71" s="27"/>
      <c r="I71" s="169"/>
      <c r="J71" s="57">
        <f>SUM(J64:J70)</f>
        <v>8545.8000000000011</v>
      </c>
      <c r="K71" s="57">
        <f>SUM(K64:K70)</f>
        <v>8260.94</v>
      </c>
      <c r="L71" s="57">
        <f>SUM(L64:L70)</f>
        <v>0</v>
      </c>
      <c r="M71" s="57">
        <f>SUM(M64:M70)</f>
        <v>284.86</v>
      </c>
      <c r="N71" s="57">
        <f>SUM(N64:N70)</f>
        <v>8260.94</v>
      </c>
      <c r="O71" s="57"/>
    </row>
    <row r="72" spans="1:15" ht="12.75" customHeight="1">
      <c r="A72" s="272">
        <v>7</v>
      </c>
      <c r="B72" s="274" t="s">
        <v>95</v>
      </c>
      <c r="C72" s="276" t="s">
        <v>14</v>
      </c>
      <c r="D72" s="272">
        <v>646</v>
      </c>
      <c r="E72" s="280" t="s">
        <v>99</v>
      </c>
      <c r="F72" s="280" t="s">
        <v>14</v>
      </c>
      <c r="G72" s="291" t="s">
        <v>56</v>
      </c>
      <c r="H72" s="27">
        <v>2149</v>
      </c>
      <c r="I72" s="169" t="s">
        <v>102</v>
      </c>
      <c r="J72" s="28">
        <v>3784.84</v>
      </c>
      <c r="K72" s="28">
        <v>3784.84</v>
      </c>
      <c r="L72" s="28"/>
      <c r="M72" s="28"/>
      <c r="N72" s="28">
        <f>J72-L72-M72</f>
        <v>3784.84</v>
      </c>
      <c r="O72" s="57"/>
    </row>
    <row r="73" spans="1:15">
      <c r="A73" s="273"/>
      <c r="B73" s="275"/>
      <c r="C73" s="277"/>
      <c r="D73" s="273"/>
      <c r="E73" s="281"/>
      <c r="F73" s="281"/>
      <c r="G73" s="292"/>
      <c r="H73" s="27">
        <v>2150</v>
      </c>
      <c r="I73" s="169" t="s">
        <v>102</v>
      </c>
      <c r="J73" s="28">
        <v>3784.84</v>
      </c>
      <c r="K73" s="28">
        <v>3784.84</v>
      </c>
      <c r="L73" s="28"/>
      <c r="M73" s="28"/>
      <c r="N73" s="28">
        <f>J73-L73-M73</f>
        <v>3784.84</v>
      </c>
      <c r="O73" s="57"/>
    </row>
    <row r="74" spans="1:15">
      <c r="A74" s="273"/>
      <c r="B74" s="275"/>
      <c r="C74" s="277"/>
      <c r="D74" s="273"/>
      <c r="E74" s="281"/>
      <c r="F74" s="281"/>
      <c r="G74" s="292"/>
      <c r="H74" s="27">
        <v>2156</v>
      </c>
      <c r="I74" s="169" t="s">
        <v>102</v>
      </c>
      <c r="J74" s="28">
        <v>2962.5</v>
      </c>
      <c r="K74" s="28">
        <v>2962.5</v>
      </c>
      <c r="L74" s="28"/>
      <c r="M74" s="28"/>
      <c r="N74" s="28">
        <f>J74-L74-M74</f>
        <v>2962.5</v>
      </c>
      <c r="O74" s="57"/>
    </row>
    <row r="75" spans="1:15">
      <c r="A75" s="273"/>
      <c r="B75" s="275"/>
      <c r="C75" s="277"/>
      <c r="D75" s="273"/>
      <c r="E75" s="281"/>
      <c r="F75" s="281"/>
      <c r="G75" s="292"/>
      <c r="H75" s="27"/>
      <c r="I75" s="169"/>
      <c r="J75" s="28"/>
      <c r="K75" s="28"/>
      <c r="L75" s="28"/>
      <c r="M75" s="28"/>
      <c r="N75" s="28"/>
      <c r="O75" s="57"/>
    </row>
    <row r="76" spans="1:15">
      <c r="A76" s="273"/>
      <c r="B76" s="275"/>
      <c r="C76" s="277"/>
      <c r="D76" s="273"/>
      <c r="E76" s="281"/>
      <c r="F76" s="281"/>
      <c r="G76" s="292"/>
      <c r="H76" s="27"/>
      <c r="I76" s="169"/>
      <c r="J76" s="28"/>
      <c r="K76" s="28"/>
      <c r="L76" s="28"/>
      <c r="M76" s="28"/>
      <c r="N76" s="28"/>
      <c r="O76" s="57"/>
    </row>
    <row r="77" spans="1:15">
      <c r="A77" s="273"/>
      <c r="B77" s="275"/>
      <c r="C77" s="277"/>
      <c r="D77" s="273"/>
      <c r="E77" s="281"/>
      <c r="F77" s="281"/>
      <c r="G77" s="292"/>
      <c r="H77" s="27"/>
      <c r="I77" s="169"/>
      <c r="J77" s="28"/>
      <c r="K77" s="28"/>
      <c r="L77" s="28"/>
      <c r="M77" s="28"/>
      <c r="N77" s="28"/>
      <c r="O77" s="57"/>
    </row>
    <row r="78" spans="1:15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SUM(J72:J77)</f>
        <v>10532.18</v>
      </c>
      <c r="K78" s="57">
        <f>SUM(K72:K77)</f>
        <v>10532.18</v>
      </c>
      <c r="L78" s="57">
        <f>SUM(L72:L77)</f>
        <v>0</v>
      </c>
      <c r="M78" s="57">
        <f>SUM(M72:M77)</f>
        <v>0</v>
      </c>
      <c r="N78" s="57">
        <f>SUM(N72:N77)</f>
        <v>10532.18</v>
      </c>
      <c r="O78" s="57"/>
    </row>
    <row r="79" spans="1:15">
      <c r="A79" s="272">
        <v>8</v>
      </c>
      <c r="B79" s="309" t="s">
        <v>32</v>
      </c>
      <c r="C79" s="287" t="s">
        <v>16</v>
      </c>
      <c r="D79" s="272">
        <v>24</v>
      </c>
      <c r="E79" s="287" t="s">
        <v>99</v>
      </c>
      <c r="F79" s="287" t="s">
        <v>16</v>
      </c>
      <c r="G79" s="291" t="s">
        <v>66</v>
      </c>
      <c r="H79" s="27">
        <v>90103</v>
      </c>
      <c r="I79" s="169" t="s">
        <v>92</v>
      </c>
      <c r="J79" s="28">
        <v>7678.4</v>
      </c>
      <c r="K79" s="28">
        <v>7678.4</v>
      </c>
      <c r="L79" s="28"/>
      <c r="M79" s="28"/>
      <c r="N79" s="28">
        <f>J79-L79-M79</f>
        <v>7678.4</v>
      </c>
      <c r="O79" s="57"/>
    </row>
    <row r="80" spans="1:15">
      <c r="A80" s="273"/>
      <c r="B80" s="310"/>
      <c r="C80" s="288"/>
      <c r="D80" s="273"/>
      <c r="E80" s="288"/>
      <c r="F80" s="288"/>
      <c r="G80" s="292"/>
      <c r="H80" s="27">
        <v>90104</v>
      </c>
      <c r="I80" s="169" t="s">
        <v>102</v>
      </c>
      <c r="J80" s="28">
        <v>14397</v>
      </c>
      <c r="K80" s="28">
        <v>14397</v>
      </c>
      <c r="L80" s="28"/>
      <c r="M80" s="28"/>
      <c r="N80" s="28">
        <f>J80-L80-M80</f>
        <v>14397</v>
      </c>
      <c r="O80" s="57"/>
    </row>
    <row r="81" spans="1:15">
      <c r="A81" s="273"/>
      <c r="B81" s="310"/>
      <c r="C81" s="288"/>
      <c r="D81" s="273"/>
      <c r="E81" s="288"/>
      <c r="F81" s="288"/>
      <c r="G81" s="292"/>
      <c r="H81" s="77">
        <v>90705</v>
      </c>
      <c r="I81" s="170" t="s">
        <v>102</v>
      </c>
      <c r="J81" s="78">
        <v>959.8</v>
      </c>
      <c r="K81" s="78">
        <v>959.8</v>
      </c>
      <c r="L81" s="161"/>
      <c r="M81" s="161"/>
      <c r="N81" s="28">
        <f>J81-L81-M81</f>
        <v>959.8</v>
      </c>
      <c r="O81" s="57"/>
    </row>
    <row r="82" spans="1:15">
      <c r="A82" s="273"/>
      <c r="B82" s="310"/>
      <c r="C82" s="288"/>
      <c r="D82" s="273"/>
      <c r="E82" s="288"/>
      <c r="F82" s="288"/>
      <c r="G82" s="292"/>
      <c r="H82" s="162">
        <v>90105</v>
      </c>
      <c r="I82" s="172" t="s">
        <v>141</v>
      </c>
      <c r="J82" s="144">
        <v>33593</v>
      </c>
      <c r="K82" s="144">
        <v>33593</v>
      </c>
      <c r="L82" s="161"/>
      <c r="M82" s="161"/>
      <c r="N82" s="28">
        <f>J82-L82-M82</f>
        <v>33593</v>
      </c>
      <c r="O82" s="57"/>
    </row>
    <row r="83" spans="1:15">
      <c r="A83" s="273"/>
      <c r="B83" s="310"/>
      <c r="C83" s="288"/>
      <c r="D83" s="273"/>
      <c r="E83" s="288"/>
      <c r="F83" s="288"/>
      <c r="G83" s="292"/>
      <c r="H83" s="162">
        <v>90106</v>
      </c>
      <c r="I83" s="172" t="s">
        <v>133</v>
      </c>
      <c r="J83" s="144">
        <v>17276.400000000001</v>
      </c>
      <c r="K83" s="144">
        <v>17276.400000000001</v>
      </c>
      <c r="L83" s="161"/>
      <c r="M83" s="161"/>
      <c r="N83" s="28">
        <v>13274.6</v>
      </c>
      <c r="O83" s="57">
        <f>K83-N83</f>
        <v>4001.8000000000011</v>
      </c>
    </row>
    <row r="84" spans="1:15">
      <c r="A84" s="273"/>
      <c r="B84" s="310"/>
      <c r="C84" s="288"/>
      <c r="D84" s="273"/>
      <c r="E84" s="288"/>
      <c r="F84" s="288"/>
      <c r="G84" s="292"/>
      <c r="H84" s="162"/>
      <c r="I84" s="172"/>
      <c r="J84" s="162"/>
      <c r="K84" s="162"/>
      <c r="L84" s="161"/>
      <c r="M84" s="161"/>
      <c r="N84" s="28"/>
      <c r="O84" s="57"/>
    </row>
    <row r="85" spans="1:15">
      <c r="A85" s="273"/>
      <c r="B85" s="310"/>
      <c r="C85" s="288"/>
      <c r="D85" s="273"/>
      <c r="E85" s="289"/>
      <c r="F85" s="288"/>
      <c r="G85" s="292"/>
      <c r="H85" s="65"/>
      <c r="I85" s="173"/>
      <c r="J85" s="65"/>
      <c r="K85" s="65"/>
      <c r="L85" s="28"/>
      <c r="M85" s="28"/>
      <c r="N85" s="28"/>
      <c r="O85" s="57"/>
    </row>
    <row r="86" spans="1:15">
      <c r="A86" s="56"/>
      <c r="B86" s="112" t="s">
        <v>13</v>
      </c>
      <c r="C86" s="117"/>
      <c r="D86" s="56"/>
      <c r="E86" s="55"/>
      <c r="F86" s="138"/>
      <c r="G86" s="55"/>
      <c r="H86" s="27"/>
      <c r="I86" s="169"/>
      <c r="J86" s="57">
        <f t="shared" ref="J86:O86" si="2">SUM(J79:J85)</f>
        <v>73904.600000000006</v>
      </c>
      <c r="K86" s="57">
        <f t="shared" si="2"/>
        <v>73904.600000000006</v>
      </c>
      <c r="L86" s="57">
        <f t="shared" si="2"/>
        <v>0</v>
      </c>
      <c r="M86" s="57">
        <f t="shared" si="2"/>
        <v>0</v>
      </c>
      <c r="N86" s="57">
        <f t="shared" si="2"/>
        <v>69902.8</v>
      </c>
      <c r="O86" s="57">
        <f t="shared" si="2"/>
        <v>4001.8000000000011</v>
      </c>
    </row>
    <row r="87" spans="1:15">
      <c r="A87" s="272">
        <v>9</v>
      </c>
      <c r="B87" s="309" t="s">
        <v>117</v>
      </c>
      <c r="C87" s="287" t="s">
        <v>118</v>
      </c>
      <c r="D87" s="272">
        <v>935</v>
      </c>
      <c r="E87" s="287" t="s">
        <v>119</v>
      </c>
      <c r="F87" s="287" t="s">
        <v>44</v>
      </c>
      <c r="G87" s="291" t="s">
        <v>120</v>
      </c>
      <c r="H87" s="27">
        <v>8</v>
      </c>
      <c r="I87" s="169" t="s">
        <v>106</v>
      </c>
      <c r="J87" s="28">
        <v>1073.3399999999999</v>
      </c>
      <c r="K87" s="28">
        <v>1073.3399999999999</v>
      </c>
      <c r="L87" s="28"/>
      <c r="M87" s="28"/>
      <c r="N87" s="28">
        <f>J87-L87-M87</f>
        <v>1073.3399999999999</v>
      </c>
      <c r="O87" s="57"/>
    </row>
    <row r="88" spans="1:15">
      <c r="A88" s="273"/>
      <c r="B88" s="310"/>
      <c r="C88" s="288"/>
      <c r="D88" s="273"/>
      <c r="E88" s="288"/>
      <c r="F88" s="288"/>
      <c r="G88" s="292"/>
      <c r="H88" s="27"/>
      <c r="I88" s="169"/>
      <c r="J88" s="28"/>
      <c r="K88" s="28"/>
      <c r="L88" s="28"/>
      <c r="M88" s="28"/>
      <c r="N88" s="28"/>
      <c r="O88" s="57"/>
    </row>
    <row r="89" spans="1:15">
      <c r="A89" s="273"/>
      <c r="B89" s="310"/>
      <c r="C89" s="288"/>
      <c r="D89" s="273"/>
      <c r="E89" s="288"/>
      <c r="F89" s="288"/>
      <c r="G89" s="292"/>
      <c r="H89" s="5"/>
      <c r="I89" s="174"/>
      <c r="J89" s="5"/>
      <c r="K89" s="5"/>
      <c r="L89" s="28"/>
      <c r="M89" s="28"/>
      <c r="N89" s="28"/>
      <c r="O89" s="57"/>
    </row>
    <row r="90" spans="1:15">
      <c r="A90" s="273"/>
      <c r="B90" s="310"/>
      <c r="C90" s="288"/>
      <c r="D90" s="273"/>
      <c r="E90" s="288"/>
      <c r="F90" s="288"/>
      <c r="G90" s="292"/>
      <c r="H90" s="65"/>
      <c r="I90" s="173"/>
      <c r="J90" s="65"/>
      <c r="K90" s="65"/>
      <c r="L90" s="28"/>
      <c r="M90" s="28"/>
      <c r="N90" s="28"/>
      <c r="O90" s="57"/>
    </row>
    <row r="91" spans="1:15">
      <c r="A91" s="273"/>
      <c r="B91" s="310"/>
      <c r="C91" s="288"/>
      <c r="D91" s="273"/>
      <c r="E91" s="289"/>
      <c r="F91" s="288"/>
      <c r="G91" s="292"/>
      <c r="H91" s="65"/>
      <c r="I91" s="173"/>
      <c r="J91" s="65"/>
      <c r="K91" s="65"/>
      <c r="L91" s="28"/>
      <c r="M91" s="28"/>
      <c r="N91" s="28"/>
      <c r="O91" s="57"/>
    </row>
    <row r="92" spans="1:15">
      <c r="A92" s="56"/>
      <c r="B92" s="112" t="s">
        <v>13</v>
      </c>
      <c r="C92" s="117"/>
      <c r="D92" s="56"/>
      <c r="E92" s="55"/>
      <c r="F92" s="138"/>
      <c r="G92" s="55"/>
      <c r="H92" s="27"/>
      <c r="I92" s="169"/>
      <c r="J92" s="57">
        <f>SUM(J87:J91)</f>
        <v>1073.3399999999999</v>
      </c>
      <c r="K92" s="57">
        <f>SUM(K87:K91)</f>
        <v>1073.3399999999999</v>
      </c>
      <c r="L92" s="57">
        <f>SUM(L87:L91)</f>
        <v>0</v>
      </c>
      <c r="M92" s="57">
        <f>SUM(M87:M91)</f>
        <v>0</v>
      </c>
      <c r="N92" s="57">
        <f>SUM(N87:N91)</f>
        <v>1073.3399999999999</v>
      </c>
      <c r="O92" s="57"/>
    </row>
    <row r="93" spans="1:15">
      <c r="A93" s="272">
        <v>10</v>
      </c>
      <c r="B93" s="309" t="s">
        <v>28</v>
      </c>
      <c r="C93" s="319" t="s">
        <v>14</v>
      </c>
      <c r="D93" s="272">
        <v>215</v>
      </c>
      <c r="E93" s="278" t="s">
        <v>99</v>
      </c>
      <c r="F93" s="287" t="s">
        <v>14</v>
      </c>
      <c r="G93" s="291" t="s">
        <v>146</v>
      </c>
      <c r="H93" s="27">
        <v>1307149</v>
      </c>
      <c r="I93" s="169" t="s">
        <v>108</v>
      </c>
      <c r="J93" s="28">
        <v>4799</v>
      </c>
      <c r="K93" s="28">
        <v>4799</v>
      </c>
      <c r="L93" s="28"/>
      <c r="M93" s="28"/>
      <c r="N93" s="28">
        <f t="shared" ref="N93:N100" si="3">J93-L93-M93</f>
        <v>4799</v>
      </c>
      <c r="O93" s="57"/>
    </row>
    <row r="94" spans="1:15">
      <c r="A94" s="273"/>
      <c r="B94" s="310"/>
      <c r="C94" s="320"/>
      <c r="D94" s="273"/>
      <c r="E94" s="279"/>
      <c r="F94" s="288"/>
      <c r="G94" s="292"/>
      <c r="H94" s="27">
        <v>1307762</v>
      </c>
      <c r="I94" s="169" t="s">
        <v>92</v>
      </c>
      <c r="J94" s="28">
        <v>959.8</v>
      </c>
      <c r="K94" s="28">
        <v>959.8</v>
      </c>
      <c r="L94" s="28"/>
      <c r="M94" s="28"/>
      <c r="N94" s="28">
        <f t="shared" si="3"/>
        <v>959.8</v>
      </c>
      <c r="O94" s="57"/>
    </row>
    <row r="95" spans="1:15">
      <c r="A95" s="273"/>
      <c r="B95" s="310"/>
      <c r="C95" s="320"/>
      <c r="D95" s="273"/>
      <c r="E95" s="279"/>
      <c r="F95" s="288"/>
      <c r="G95" s="292"/>
      <c r="H95" s="27">
        <v>1310959</v>
      </c>
      <c r="I95" s="169" t="s">
        <v>109</v>
      </c>
      <c r="J95" s="28">
        <v>8638.2000000000007</v>
      </c>
      <c r="K95" s="28">
        <v>8638.2000000000007</v>
      </c>
      <c r="L95" s="28"/>
      <c r="M95" s="28"/>
      <c r="N95" s="28">
        <f t="shared" si="3"/>
        <v>8638.2000000000007</v>
      </c>
      <c r="O95" s="57"/>
    </row>
    <row r="96" spans="1:15">
      <c r="A96" s="273"/>
      <c r="B96" s="310"/>
      <c r="C96" s="320"/>
      <c r="D96" s="273"/>
      <c r="E96" s="279"/>
      <c r="F96" s="288"/>
      <c r="G96" s="292"/>
      <c r="H96" s="27">
        <v>1312051</v>
      </c>
      <c r="I96" s="169" t="s">
        <v>110</v>
      </c>
      <c r="J96" s="28">
        <v>24954.799999999999</v>
      </c>
      <c r="K96" s="28">
        <v>24954.799999999999</v>
      </c>
      <c r="L96" s="28"/>
      <c r="M96" s="28"/>
      <c r="N96" s="28">
        <f t="shared" si="3"/>
        <v>24954.799999999999</v>
      </c>
      <c r="O96" s="57"/>
    </row>
    <row r="97" spans="1:15">
      <c r="A97" s="273"/>
      <c r="B97" s="310"/>
      <c r="C97" s="320"/>
      <c r="D97" s="273"/>
      <c r="E97" s="279"/>
      <c r="F97" s="288"/>
      <c r="G97" s="292"/>
      <c r="H97" s="27">
        <v>1312608</v>
      </c>
      <c r="I97" s="169" t="s">
        <v>102</v>
      </c>
      <c r="J97" s="28">
        <v>5758.8</v>
      </c>
      <c r="K97" s="28">
        <v>5758.8</v>
      </c>
      <c r="L97" s="28"/>
      <c r="M97" s="28"/>
      <c r="N97" s="28">
        <f t="shared" si="3"/>
        <v>5758.8</v>
      </c>
      <c r="O97" s="57"/>
    </row>
    <row r="98" spans="1:15">
      <c r="A98" s="273"/>
      <c r="B98" s="310"/>
      <c r="C98" s="320"/>
      <c r="D98" s="273"/>
      <c r="E98" s="279"/>
      <c r="F98" s="288"/>
      <c r="G98" s="292"/>
      <c r="H98" s="27">
        <v>1312892</v>
      </c>
      <c r="I98" s="169" t="s">
        <v>102</v>
      </c>
      <c r="J98" s="28">
        <v>5758.8</v>
      </c>
      <c r="K98" s="28">
        <v>5758.8</v>
      </c>
      <c r="L98" s="28"/>
      <c r="M98" s="28"/>
      <c r="N98" s="28">
        <f t="shared" si="3"/>
        <v>5758.8</v>
      </c>
      <c r="O98" s="57"/>
    </row>
    <row r="99" spans="1:15">
      <c r="A99" s="273"/>
      <c r="B99" s="310"/>
      <c r="C99" s="320"/>
      <c r="D99" s="273"/>
      <c r="E99" s="279"/>
      <c r="F99" s="288"/>
      <c r="G99" s="292"/>
      <c r="H99" s="27">
        <v>1312923</v>
      </c>
      <c r="I99" s="169" t="s">
        <v>102</v>
      </c>
      <c r="J99" s="28">
        <v>3839.2</v>
      </c>
      <c r="K99" s="28">
        <v>3839.2</v>
      </c>
      <c r="L99" s="28"/>
      <c r="M99" s="28"/>
      <c r="N99" s="28">
        <f t="shared" si="3"/>
        <v>3839.2</v>
      </c>
      <c r="O99" s="57"/>
    </row>
    <row r="100" spans="1:15">
      <c r="A100" s="273"/>
      <c r="B100" s="310"/>
      <c r="C100" s="320"/>
      <c r="D100" s="273"/>
      <c r="E100" s="279"/>
      <c r="F100" s="288"/>
      <c r="G100" s="292"/>
      <c r="H100" s="27">
        <v>1314497</v>
      </c>
      <c r="I100" s="169" t="s">
        <v>132</v>
      </c>
      <c r="J100" s="28">
        <v>18236.2</v>
      </c>
      <c r="K100" s="28">
        <v>18236.2</v>
      </c>
      <c r="L100" s="28"/>
      <c r="M100" s="28"/>
      <c r="N100" s="28">
        <f t="shared" si="3"/>
        <v>18236.2</v>
      </c>
      <c r="O100" s="57"/>
    </row>
    <row r="101" spans="1:15">
      <c r="A101" s="68"/>
      <c r="B101" s="111"/>
      <c r="C101" s="130"/>
      <c r="D101" s="68"/>
      <c r="E101" s="82"/>
      <c r="F101" s="127"/>
      <c r="G101" s="83"/>
      <c r="H101" s="27"/>
      <c r="I101" s="169"/>
      <c r="J101" s="28"/>
      <c r="K101" s="28"/>
      <c r="L101" s="28"/>
      <c r="M101" s="28"/>
      <c r="N101" s="28"/>
      <c r="O101" s="57"/>
    </row>
    <row r="102" spans="1:15">
      <c r="A102" s="68"/>
      <c r="B102" s="111"/>
      <c r="C102" s="130"/>
      <c r="D102" s="68"/>
      <c r="E102" s="82"/>
      <c r="F102" s="127"/>
      <c r="G102" s="83"/>
      <c r="H102" s="27"/>
      <c r="I102" s="169"/>
      <c r="J102" s="28"/>
      <c r="K102" s="28"/>
      <c r="L102" s="28"/>
      <c r="M102" s="28"/>
      <c r="N102" s="28"/>
      <c r="O102" s="57"/>
    </row>
    <row r="103" spans="1:15">
      <c r="A103" s="54"/>
      <c r="B103" s="108" t="s">
        <v>13</v>
      </c>
      <c r="C103" s="115"/>
      <c r="D103" s="54"/>
      <c r="E103" s="54"/>
      <c r="F103" s="154"/>
      <c r="G103" s="56"/>
      <c r="H103" s="27"/>
      <c r="I103" s="169"/>
      <c r="J103" s="57">
        <f>SUM(J93:J100)</f>
        <v>72944.800000000003</v>
      </c>
      <c r="K103" s="57">
        <f>SUM(K93:K100)</f>
        <v>72944.800000000003</v>
      </c>
      <c r="L103" s="57">
        <f>SUM(L93:L100)</f>
        <v>0</v>
      </c>
      <c r="M103" s="57">
        <f>SUM(M93:M100)</f>
        <v>0</v>
      </c>
      <c r="N103" s="57">
        <f>SUM(N93:N100)</f>
        <v>72944.800000000003</v>
      </c>
      <c r="O103" s="57"/>
    </row>
    <row r="104" spans="1:15">
      <c r="A104" s="272">
        <v>11</v>
      </c>
      <c r="B104" s="309" t="s">
        <v>43</v>
      </c>
      <c r="C104" s="319" t="s">
        <v>14</v>
      </c>
      <c r="D104" s="272">
        <v>25</v>
      </c>
      <c r="E104" s="287" t="s">
        <v>99</v>
      </c>
      <c r="F104" s="287" t="s">
        <v>14</v>
      </c>
      <c r="G104" s="287" t="s">
        <v>76</v>
      </c>
      <c r="H104" s="165">
        <v>685</v>
      </c>
      <c r="I104" s="169" t="s">
        <v>92</v>
      </c>
      <c r="J104" s="28">
        <v>302.8</v>
      </c>
      <c r="K104" s="28">
        <v>302.8</v>
      </c>
      <c r="L104" s="28"/>
      <c r="M104" s="28"/>
      <c r="N104" s="28">
        <f>J104-L104-M104</f>
        <v>302.8</v>
      </c>
      <c r="O104" s="57"/>
    </row>
    <row r="105" spans="1:15">
      <c r="A105" s="273"/>
      <c r="B105" s="310"/>
      <c r="C105" s="320"/>
      <c r="D105" s="273"/>
      <c r="E105" s="288"/>
      <c r="F105" s="288"/>
      <c r="G105" s="288"/>
      <c r="H105" s="165">
        <v>686</v>
      </c>
      <c r="I105" s="169" t="s">
        <v>92</v>
      </c>
      <c r="J105" s="28">
        <v>2460.06</v>
      </c>
      <c r="K105" s="28">
        <v>2460.06</v>
      </c>
      <c r="L105" s="28"/>
      <c r="M105" s="28"/>
      <c r="N105" s="28">
        <f>J105-L105-M105</f>
        <v>2460.06</v>
      </c>
      <c r="O105" s="57"/>
    </row>
    <row r="106" spans="1:15">
      <c r="A106" s="273"/>
      <c r="B106" s="310"/>
      <c r="C106" s="320"/>
      <c r="D106" s="273"/>
      <c r="E106" s="288"/>
      <c r="F106" s="288"/>
      <c r="G106" s="288"/>
      <c r="H106" s="165">
        <v>759</v>
      </c>
      <c r="I106" s="169" t="s">
        <v>123</v>
      </c>
      <c r="J106" s="28">
        <v>2460.06</v>
      </c>
      <c r="K106" s="28">
        <v>2460.06</v>
      </c>
      <c r="L106" s="57"/>
      <c r="M106" s="57"/>
      <c r="N106" s="28">
        <f>J106-L106-M106</f>
        <v>2460.06</v>
      </c>
      <c r="O106" s="57"/>
    </row>
    <row r="107" spans="1:15">
      <c r="A107" s="273"/>
      <c r="B107" s="310"/>
      <c r="C107" s="320"/>
      <c r="D107" s="273"/>
      <c r="E107" s="288"/>
      <c r="F107" s="288"/>
      <c r="G107" s="288"/>
      <c r="H107" s="165">
        <v>760</v>
      </c>
      <c r="I107" s="169" t="s">
        <v>123</v>
      </c>
      <c r="J107" s="28">
        <v>2460.06</v>
      </c>
      <c r="K107" s="28">
        <v>2460.06</v>
      </c>
      <c r="L107" s="57"/>
      <c r="M107" s="57"/>
      <c r="N107" s="28">
        <f>J107-L107-M107</f>
        <v>2460.06</v>
      </c>
      <c r="O107" s="57"/>
    </row>
    <row r="108" spans="1:15">
      <c r="A108" s="273"/>
      <c r="B108" s="310"/>
      <c r="C108" s="320"/>
      <c r="D108" s="273"/>
      <c r="E108" s="288"/>
      <c r="F108" s="288"/>
      <c r="G108" s="288"/>
      <c r="H108" s="165">
        <v>792</v>
      </c>
      <c r="I108" s="169" t="s">
        <v>142</v>
      </c>
      <c r="J108" s="28">
        <v>4526.22</v>
      </c>
      <c r="K108" s="28">
        <v>4526.22</v>
      </c>
      <c r="L108" s="28"/>
      <c r="M108" s="28"/>
      <c r="N108" s="28">
        <f>J108-L108-M108</f>
        <v>4526.22</v>
      </c>
      <c r="O108" s="57"/>
    </row>
    <row r="109" spans="1:15">
      <c r="A109" s="17"/>
      <c r="B109" s="113"/>
      <c r="C109" s="132"/>
      <c r="D109" s="17"/>
      <c r="E109" s="17"/>
      <c r="F109" s="139"/>
      <c r="G109" s="139"/>
      <c r="H109" s="165"/>
      <c r="I109" s="169"/>
      <c r="J109" s="57"/>
      <c r="K109" s="57"/>
      <c r="L109" s="57"/>
      <c r="M109" s="57"/>
      <c r="N109" s="57"/>
      <c r="O109" s="57"/>
    </row>
    <row r="110" spans="1:15">
      <c r="A110" s="68"/>
      <c r="B110" s="111" t="s">
        <v>13</v>
      </c>
      <c r="C110" s="130"/>
      <c r="D110" s="68"/>
      <c r="E110" s="68"/>
      <c r="F110" s="127"/>
      <c r="G110" s="68"/>
      <c r="H110" s="27"/>
      <c r="I110" s="169"/>
      <c r="J110" s="57">
        <f>SUM(J104:J108)</f>
        <v>12209.2</v>
      </c>
      <c r="K110" s="57">
        <f>SUM(K104:K108)</f>
        <v>12209.2</v>
      </c>
      <c r="L110" s="57">
        <f>SUM(L104:L108)</f>
        <v>0</v>
      </c>
      <c r="M110" s="57">
        <f>SUM(M104:M108)</f>
        <v>0</v>
      </c>
      <c r="N110" s="57">
        <f>SUM(N104:N108)</f>
        <v>12209.2</v>
      </c>
      <c r="O110" s="57"/>
    </row>
    <row r="111" spans="1:15">
      <c r="A111" s="272">
        <v>12</v>
      </c>
      <c r="B111" s="309" t="s">
        <v>35</v>
      </c>
      <c r="C111" s="276" t="s">
        <v>16</v>
      </c>
      <c r="D111" s="272">
        <v>41</v>
      </c>
      <c r="E111" s="278" t="s">
        <v>99</v>
      </c>
      <c r="F111" s="280" t="s">
        <v>16</v>
      </c>
      <c r="G111" s="287" t="s">
        <v>51</v>
      </c>
      <c r="H111" s="27">
        <v>158</v>
      </c>
      <c r="I111" s="169" t="s">
        <v>125</v>
      </c>
      <c r="J111" s="28">
        <v>13131.03</v>
      </c>
      <c r="K111" s="137">
        <v>13131.03</v>
      </c>
      <c r="L111" s="27"/>
      <c r="M111" s="28"/>
      <c r="N111" s="28">
        <f>J111-L111-M111</f>
        <v>13131.03</v>
      </c>
      <c r="O111" s="27"/>
    </row>
    <row r="112" spans="1:15">
      <c r="A112" s="273"/>
      <c r="B112" s="310"/>
      <c r="C112" s="277"/>
      <c r="D112" s="273"/>
      <c r="E112" s="279"/>
      <c r="F112" s="281"/>
      <c r="G112" s="288"/>
      <c r="H112" s="27"/>
      <c r="I112" s="169"/>
      <c r="J112" s="28"/>
      <c r="K112" s="28"/>
      <c r="L112" s="27"/>
      <c r="M112" s="28"/>
      <c r="N112" s="28"/>
      <c r="O112" s="27"/>
    </row>
    <row r="113" spans="1:15">
      <c r="A113" s="273"/>
      <c r="B113" s="310"/>
      <c r="C113" s="277"/>
      <c r="D113" s="273"/>
      <c r="E113" s="279"/>
      <c r="F113" s="281"/>
      <c r="G113" s="288"/>
      <c r="H113" s="27"/>
      <c r="I113" s="169"/>
      <c r="J113" s="28"/>
      <c r="K113" s="28"/>
      <c r="L113" s="27"/>
      <c r="M113" s="28"/>
      <c r="N113" s="28"/>
      <c r="O113" s="27"/>
    </row>
    <row r="114" spans="1:15">
      <c r="A114" s="68"/>
      <c r="B114" s="111"/>
      <c r="C114" s="116"/>
      <c r="D114" s="68"/>
      <c r="E114" s="82"/>
      <c r="F114" s="153"/>
      <c r="G114" s="288"/>
      <c r="H114" s="27"/>
      <c r="I114" s="169"/>
      <c r="J114" s="28"/>
      <c r="K114" s="28"/>
      <c r="L114" s="27"/>
      <c r="M114" s="28"/>
      <c r="N114" s="28"/>
      <c r="O114" s="27"/>
    </row>
    <row r="115" spans="1:15">
      <c r="A115" s="68"/>
      <c r="B115" s="111"/>
      <c r="C115" s="116"/>
      <c r="D115" s="68"/>
      <c r="E115" s="82"/>
      <c r="F115" s="153"/>
      <c r="G115" s="288"/>
      <c r="H115" s="27"/>
      <c r="I115" s="169"/>
      <c r="J115" s="28"/>
      <c r="K115" s="28"/>
      <c r="L115" s="27"/>
      <c r="M115" s="28"/>
      <c r="N115" s="28"/>
      <c r="O115" s="27"/>
    </row>
    <row r="116" spans="1:15">
      <c r="A116" s="68"/>
      <c r="B116" s="111"/>
      <c r="C116" s="116"/>
      <c r="D116" s="68"/>
      <c r="E116" s="82"/>
      <c r="F116" s="153"/>
      <c r="G116" s="288"/>
      <c r="H116" s="27"/>
      <c r="I116" s="169"/>
      <c r="J116" s="28"/>
      <c r="K116" s="28"/>
      <c r="L116" s="27"/>
      <c r="M116" s="28"/>
      <c r="N116" s="28"/>
      <c r="O116" s="27"/>
    </row>
    <row r="117" spans="1:15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SUM(J111:J113)</f>
        <v>13131.03</v>
      </c>
      <c r="K117" s="24">
        <f>SUM(K111:K113)</f>
        <v>13131.03</v>
      </c>
      <c r="L117" s="24">
        <f>SUM(L111:L113)</f>
        <v>0</v>
      </c>
      <c r="M117" s="24">
        <f>SUM(M111:M113)</f>
        <v>0</v>
      </c>
      <c r="N117" s="24">
        <f>SUM(N111:N113)</f>
        <v>13131.03</v>
      </c>
      <c r="O117" s="18"/>
    </row>
    <row r="118" spans="1:15">
      <c r="A118" s="272">
        <v>13</v>
      </c>
      <c r="B118" s="309" t="s">
        <v>87</v>
      </c>
      <c r="C118" s="276" t="s">
        <v>14</v>
      </c>
      <c r="D118" s="291">
        <v>620</v>
      </c>
      <c r="E118" s="291" t="s">
        <v>99</v>
      </c>
      <c r="F118" s="280" t="s">
        <v>14</v>
      </c>
      <c r="G118" s="291" t="s">
        <v>67</v>
      </c>
      <c r="H118" s="27">
        <v>2570</v>
      </c>
      <c r="I118" s="169" t="s">
        <v>105</v>
      </c>
      <c r="J118" s="28">
        <v>19188.18</v>
      </c>
      <c r="K118" s="28">
        <v>19033.12</v>
      </c>
      <c r="L118" s="28"/>
      <c r="M118" s="28">
        <v>155.06</v>
      </c>
      <c r="N118" s="28">
        <f>J118-L118-M118</f>
        <v>19033.12</v>
      </c>
      <c r="O118" s="27"/>
    </row>
    <row r="119" spans="1:15">
      <c r="A119" s="273"/>
      <c r="B119" s="310"/>
      <c r="C119" s="317"/>
      <c r="D119" s="292"/>
      <c r="E119" s="292"/>
      <c r="F119" s="318"/>
      <c r="G119" s="292"/>
      <c r="H119" s="27">
        <v>3054</v>
      </c>
      <c r="I119" s="169" t="s">
        <v>140</v>
      </c>
      <c r="J119" s="28">
        <v>167.97</v>
      </c>
      <c r="K119" s="28">
        <f>J119</f>
        <v>167.97</v>
      </c>
      <c r="L119" s="27"/>
      <c r="M119" s="28"/>
      <c r="N119" s="28">
        <f t="shared" ref="N119:N137" si="4">J119-L119-M119</f>
        <v>167.97</v>
      </c>
      <c r="O119" s="27"/>
    </row>
    <row r="120" spans="1:15">
      <c r="A120" s="273"/>
      <c r="B120" s="310"/>
      <c r="C120" s="317"/>
      <c r="D120" s="292"/>
      <c r="E120" s="292"/>
      <c r="F120" s="318"/>
      <c r="G120" s="292"/>
      <c r="H120" s="27">
        <f>1+H119</f>
        <v>3055</v>
      </c>
      <c r="I120" s="169" t="s">
        <v>140</v>
      </c>
      <c r="J120" s="28">
        <v>77.52</v>
      </c>
      <c r="K120" s="28">
        <f t="shared" ref="K120:K137" si="5">J120</f>
        <v>77.52</v>
      </c>
      <c r="L120" s="27"/>
      <c r="M120" s="28"/>
      <c r="N120" s="28">
        <f t="shared" si="4"/>
        <v>77.52</v>
      </c>
      <c r="O120" s="27"/>
    </row>
    <row r="121" spans="1:15">
      <c r="A121" s="273"/>
      <c r="B121" s="310"/>
      <c r="C121" s="317"/>
      <c r="D121" s="292"/>
      <c r="E121" s="292"/>
      <c r="F121" s="318"/>
      <c r="G121" s="292"/>
      <c r="H121" s="27">
        <f t="shared" ref="H121:H137" si="6">1+H120</f>
        <v>3056</v>
      </c>
      <c r="I121" s="169" t="s">
        <v>140</v>
      </c>
      <c r="J121" s="28">
        <v>64.599999999999994</v>
      </c>
      <c r="K121" s="28">
        <f t="shared" si="5"/>
        <v>64.599999999999994</v>
      </c>
      <c r="L121" s="27"/>
      <c r="M121" s="28"/>
      <c r="N121" s="28">
        <f t="shared" si="4"/>
        <v>64.599999999999994</v>
      </c>
      <c r="O121" s="27"/>
    </row>
    <row r="122" spans="1:15">
      <c r="A122" s="273"/>
      <c r="B122" s="310"/>
      <c r="C122" s="317"/>
      <c r="D122" s="292"/>
      <c r="E122" s="292"/>
      <c r="F122" s="318"/>
      <c r="G122" s="292"/>
      <c r="H122" s="27">
        <f t="shared" si="6"/>
        <v>3057</v>
      </c>
      <c r="I122" s="169" t="s">
        <v>140</v>
      </c>
      <c r="J122" s="28">
        <v>180.9</v>
      </c>
      <c r="K122" s="28">
        <f t="shared" si="5"/>
        <v>180.9</v>
      </c>
      <c r="L122" s="27"/>
      <c r="M122" s="28"/>
      <c r="N122" s="28">
        <f t="shared" si="4"/>
        <v>180.9</v>
      </c>
      <c r="O122" s="27"/>
    </row>
    <row r="123" spans="1:15">
      <c r="A123" s="273"/>
      <c r="B123" s="310"/>
      <c r="C123" s="317"/>
      <c r="D123" s="292"/>
      <c r="E123" s="292"/>
      <c r="F123" s="318"/>
      <c r="G123" s="292"/>
      <c r="H123" s="27">
        <f t="shared" si="6"/>
        <v>3058</v>
      </c>
      <c r="I123" s="169" t="s">
        <v>140</v>
      </c>
      <c r="J123" s="28">
        <v>38.76</v>
      </c>
      <c r="K123" s="28">
        <f t="shared" si="5"/>
        <v>38.76</v>
      </c>
      <c r="L123" s="27"/>
      <c r="M123" s="28"/>
      <c r="N123" s="28">
        <f t="shared" si="4"/>
        <v>38.76</v>
      </c>
      <c r="O123" s="27"/>
    </row>
    <row r="124" spans="1:15">
      <c r="A124" s="273"/>
      <c r="B124" s="310"/>
      <c r="C124" s="317"/>
      <c r="D124" s="292"/>
      <c r="E124" s="292"/>
      <c r="F124" s="318"/>
      <c r="G124" s="292"/>
      <c r="H124" s="27">
        <f t="shared" si="6"/>
        <v>3059</v>
      </c>
      <c r="I124" s="169" t="s">
        <v>140</v>
      </c>
      <c r="J124" s="28">
        <v>581.46</v>
      </c>
      <c r="K124" s="28">
        <f t="shared" si="5"/>
        <v>581.46</v>
      </c>
      <c r="L124" s="27"/>
      <c r="M124" s="28"/>
      <c r="N124" s="28">
        <f t="shared" si="4"/>
        <v>581.46</v>
      </c>
      <c r="O124" s="27"/>
    </row>
    <row r="125" spans="1:15">
      <c r="A125" s="273"/>
      <c r="B125" s="310"/>
      <c r="C125" s="317"/>
      <c r="D125" s="292"/>
      <c r="E125" s="292"/>
      <c r="F125" s="318"/>
      <c r="G125" s="292"/>
      <c r="H125" s="27">
        <f t="shared" si="6"/>
        <v>3060</v>
      </c>
      <c r="I125" s="169" t="s">
        <v>140</v>
      </c>
      <c r="J125" s="28">
        <v>484.53</v>
      </c>
      <c r="K125" s="28">
        <f t="shared" si="5"/>
        <v>484.53</v>
      </c>
      <c r="L125" s="27"/>
      <c r="M125" s="28"/>
      <c r="N125" s="28">
        <f t="shared" si="4"/>
        <v>484.53</v>
      </c>
      <c r="O125" s="27"/>
    </row>
    <row r="126" spans="1:15">
      <c r="A126" s="273"/>
      <c r="B126" s="310"/>
      <c r="C126" s="317"/>
      <c r="D126" s="292"/>
      <c r="E126" s="292"/>
      <c r="F126" s="318"/>
      <c r="G126" s="292"/>
      <c r="H126" s="27">
        <f t="shared" si="6"/>
        <v>3061</v>
      </c>
      <c r="I126" s="169" t="s">
        <v>140</v>
      </c>
      <c r="J126" s="28">
        <v>465.15</v>
      </c>
      <c r="K126" s="28">
        <f t="shared" si="5"/>
        <v>465.15</v>
      </c>
      <c r="L126" s="27"/>
      <c r="M126" s="28"/>
      <c r="N126" s="28">
        <f t="shared" si="4"/>
        <v>465.15</v>
      </c>
      <c r="O126" s="27"/>
    </row>
    <row r="127" spans="1:15">
      <c r="A127" s="273"/>
      <c r="B127" s="310"/>
      <c r="C127" s="317"/>
      <c r="D127" s="292"/>
      <c r="E127" s="292"/>
      <c r="F127" s="318"/>
      <c r="G127" s="292"/>
      <c r="H127" s="27">
        <f t="shared" si="6"/>
        <v>3062</v>
      </c>
      <c r="I127" s="169" t="s">
        <v>140</v>
      </c>
      <c r="J127" s="28">
        <v>297.18</v>
      </c>
      <c r="K127" s="28">
        <f t="shared" si="5"/>
        <v>297.18</v>
      </c>
      <c r="L127" s="27"/>
      <c r="M127" s="28"/>
      <c r="N127" s="28">
        <f t="shared" si="4"/>
        <v>297.18</v>
      </c>
      <c r="O127" s="27"/>
    </row>
    <row r="128" spans="1:15">
      <c r="A128" s="273"/>
      <c r="B128" s="310"/>
      <c r="C128" s="317"/>
      <c r="D128" s="292"/>
      <c r="E128" s="292"/>
      <c r="F128" s="318"/>
      <c r="G128" s="292"/>
      <c r="H128" s="27">
        <f t="shared" si="6"/>
        <v>3063</v>
      </c>
      <c r="I128" s="169" t="s">
        <v>140</v>
      </c>
      <c r="J128" s="28">
        <v>426.39</v>
      </c>
      <c r="K128" s="28">
        <f t="shared" si="5"/>
        <v>426.39</v>
      </c>
      <c r="L128" s="27"/>
      <c r="M128" s="28"/>
      <c r="N128" s="28">
        <f t="shared" si="4"/>
        <v>426.39</v>
      </c>
      <c r="O128" s="27"/>
    </row>
    <row r="129" spans="1:15">
      <c r="A129" s="273"/>
      <c r="B129" s="310"/>
      <c r="C129" s="317"/>
      <c r="D129" s="292"/>
      <c r="E129" s="292"/>
      <c r="F129" s="318"/>
      <c r="G129" s="292"/>
      <c r="H129" s="27">
        <f t="shared" si="6"/>
        <v>3064</v>
      </c>
      <c r="I129" s="169" t="s">
        <v>140</v>
      </c>
      <c r="J129" s="28">
        <v>271.33999999999997</v>
      </c>
      <c r="K129" s="28">
        <f t="shared" si="5"/>
        <v>271.33999999999997</v>
      </c>
      <c r="L129" s="27"/>
      <c r="M129" s="28"/>
      <c r="N129" s="28">
        <f t="shared" si="4"/>
        <v>271.33999999999997</v>
      </c>
      <c r="O129" s="27"/>
    </row>
    <row r="130" spans="1:15">
      <c r="A130" s="273"/>
      <c r="B130" s="310"/>
      <c r="C130" s="317"/>
      <c r="D130" s="292"/>
      <c r="E130" s="292"/>
      <c r="F130" s="318"/>
      <c r="G130" s="292"/>
      <c r="H130" s="27">
        <f t="shared" si="6"/>
        <v>3065</v>
      </c>
      <c r="I130" s="169" t="s">
        <v>140</v>
      </c>
      <c r="J130" s="28">
        <v>129.21</v>
      </c>
      <c r="K130" s="28">
        <f t="shared" si="5"/>
        <v>129.21</v>
      </c>
      <c r="L130" s="27"/>
      <c r="M130" s="28"/>
      <c r="N130" s="28">
        <f t="shared" si="4"/>
        <v>129.21</v>
      </c>
      <c r="O130" s="27"/>
    </row>
    <row r="131" spans="1:15">
      <c r="A131" s="273"/>
      <c r="B131" s="310"/>
      <c r="C131" s="317"/>
      <c r="D131" s="292"/>
      <c r="E131" s="292"/>
      <c r="F131" s="318"/>
      <c r="G131" s="292"/>
      <c r="H131" s="27">
        <f t="shared" si="6"/>
        <v>3066</v>
      </c>
      <c r="I131" s="169" t="s">
        <v>140</v>
      </c>
      <c r="J131" s="28">
        <v>245.5</v>
      </c>
      <c r="K131" s="28">
        <f t="shared" si="5"/>
        <v>245.5</v>
      </c>
      <c r="L131" s="27"/>
      <c r="M131" s="28"/>
      <c r="N131" s="28">
        <f t="shared" si="4"/>
        <v>245.5</v>
      </c>
      <c r="O131" s="27"/>
    </row>
    <row r="132" spans="1:15">
      <c r="A132" s="273"/>
      <c r="B132" s="310"/>
      <c r="C132" s="317"/>
      <c r="D132" s="292"/>
      <c r="E132" s="292"/>
      <c r="F132" s="318"/>
      <c r="G132" s="292"/>
      <c r="H132" s="27">
        <f t="shared" si="6"/>
        <v>3067</v>
      </c>
      <c r="I132" s="169" t="s">
        <v>140</v>
      </c>
      <c r="J132" s="28">
        <v>814.03</v>
      </c>
      <c r="K132" s="28">
        <f t="shared" si="5"/>
        <v>814.03</v>
      </c>
      <c r="L132" s="27"/>
      <c r="M132" s="28"/>
      <c r="N132" s="28">
        <f t="shared" si="4"/>
        <v>814.03</v>
      </c>
      <c r="O132" s="27"/>
    </row>
    <row r="133" spans="1:15">
      <c r="A133" s="273"/>
      <c r="B133" s="310"/>
      <c r="C133" s="317"/>
      <c r="D133" s="292"/>
      <c r="E133" s="292"/>
      <c r="F133" s="318"/>
      <c r="G133" s="292"/>
      <c r="H133" s="27">
        <f t="shared" si="6"/>
        <v>3068</v>
      </c>
      <c r="I133" s="169" t="s">
        <v>140</v>
      </c>
      <c r="J133" s="28">
        <v>219.66</v>
      </c>
      <c r="K133" s="28">
        <f t="shared" si="5"/>
        <v>219.66</v>
      </c>
      <c r="L133" s="27"/>
      <c r="M133" s="28"/>
      <c r="N133" s="28">
        <f t="shared" si="4"/>
        <v>219.66</v>
      </c>
      <c r="O133" s="27"/>
    </row>
    <row r="134" spans="1:15">
      <c r="A134" s="273"/>
      <c r="B134" s="310"/>
      <c r="C134" s="317"/>
      <c r="D134" s="292"/>
      <c r="E134" s="292"/>
      <c r="F134" s="318"/>
      <c r="G134" s="292"/>
      <c r="H134" s="27">
        <f t="shared" si="6"/>
        <v>3069</v>
      </c>
      <c r="I134" s="169" t="s">
        <v>140</v>
      </c>
      <c r="J134" s="28">
        <v>206.74</v>
      </c>
      <c r="K134" s="28">
        <f t="shared" si="5"/>
        <v>206.74</v>
      </c>
      <c r="L134" s="27"/>
      <c r="M134" s="28"/>
      <c r="N134" s="28">
        <f t="shared" si="4"/>
        <v>206.74</v>
      </c>
      <c r="O134" s="27"/>
    </row>
    <row r="135" spans="1:15">
      <c r="A135" s="273"/>
      <c r="B135" s="310"/>
      <c r="C135" s="317"/>
      <c r="D135" s="292"/>
      <c r="E135" s="292"/>
      <c r="F135" s="318"/>
      <c r="G135" s="292"/>
      <c r="H135" s="27">
        <f t="shared" si="6"/>
        <v>3070</v>
      </c>
      <c r="I135" s="169" t="s">
        <v>140</v>
      </c>
      <c r="J135" s="28">
        <v>290.73</v>
      </c>
      <c r="K135" s="28">
        <f t="shared" si="5"/>
        <v>290.73</v>
      </c>
      <c r="L135" s="27"/>
      <c r="M135" s="28"/>
      <c r="N135" s="28">
        <f t="shared" si="4"/>
        <v>290.73</v>
      </c>
      <c r="O135" s="27"/>
    </row>
    <row r="136" spans="1:15">
      <c r="A136" s="68"/>
      <c r="B136" s="111"/>
      <c r="C136" s="131"/>
      <c r="D136" s="83"/>
      <c r="E136" s="83"/>
      <c r="F136" s="156"/>
      <c r="G136" s="83"/>
      <c r="H136" s="27">
        <f t="shared" si="6"/>
        <v>3071</v>
      </c>
      <c r="I136" s="169" t="s">
        <v>140</v>
      </c>
      <c r="J136" s="28">
        <v>83.98</v>
      </c>
      <c r="K136" s="28">
        <f t="shared" si="5"/>
        <v>83.98</v>
      </c>
      <c r="L136" s="27"/>
      <c r="M136" s="28"/>
      <c r="N136" s="28">
        <f t="shared" si="4"/>
        <v>83.98</v>
      </c>
      <c r="O136" s="27"/>
    </row>
    <row r="137" spans="1:15">
      <c r="A137" s="68"/>
      <c r="B137" s="111"/>
      <c r="C137" s="131"/>
      <c r="D137" s="83"/>
      <c r="E137" s="83"/>
      <c r="F137" s="156"/>
      <c r="G137" s="83"/>
      <c r="H137" s="27">
        <f t="shared" si="6"/>
        <v>3072</v>
      </c>
      <c r="I137" s="169" t="s">
        <v>140</v>
      </c>
      <c r="J137" s="28">
        <v>4050.42</v>
      </c>
      <c r="K137" s="28">
        <f t="shared" si="5"/>
        <v>4050.42</v>
      </c>
      <c r="L137" s="27"/>
      <c r="M137" s="28"/>
      <c r="N137" s="28">
        <f t="shared" si="4"/>
        <v>4050.42</v>
      </c>
      <c r="O137" s="27"/>
    </row>
    <row r="138" spans="1:15">
      <c r="A138" s="68"/>
      <c r="B138" s="111"/>
      <c r="C138" s="131"/>
      <c r="D138" s="83"/>
      <c r="E138" s="83"/>
      <c r="F138" s="156"/>
      <c r="G138" s="83"/>
      <c r="H138" s="27"/>
      <c r="I138" s="169"/>
      <c r="J138" s="28"/>
      <c r="K138" s="28"/>
      <c r="L138" s="27"/>
      <c r="M138" s="28"/>
      <c r="N138" s="28"/>
      <c r="O138" s="27"/>
    </row>
    <row r="139" spans="1:15">
      <c r="A139" s="68"/>
      <c r="B139" s="111"/>
      <c r="C139" s="131"/>
      <c r="D139" s="83"/>
      <c r="E139" s="83"/>
      <c r="F139" s="156"/>
      <c r="G139" s="83"/>
      <c r="H139" s="27"/>
      <c r="I139" s="169"/>
      <c r="J139" s="28"/>
      <c r="K139" s="28"/>
      <c r="L139" s="27"/>
      <c r="M139" s="28"/>
      <c r="N139" s="28"/>
      <c r="O139" s="27"/>
    </row>
    <row r="140" spans="1:15">
      <c r="A140" s="58"/>
      <c r="B140" s="112" t="s">
        <v>13</v>
      </c>
      <c r="C140" s="118"/>
      <c r="D140" s="97"/>
      <c r="E140" s="25"/>
      <c r="F140" s="155"/>
      <c r="G140" s="25"/>
      <c r="H140" s="18"/>
      <c r="I140" s="167"/>
      <c r="J140" s="24">
        <f>SUM(J118:J139)</f>
        <v>28284.25</v>
      </c>
      <c r="K140" s="24">
        <f>SUM(K118:K139)</f>
        <v>28129.189999999995</v>
      </c>
      <c r="L140" s="24">
        <f>SUM(L118:L139)</f>
        <v>0</v>
      </c>
      <c r="M140" s="24">
        <f>SUM(M118:M139)</f>
        <v>155.06</v>
      </c>
      <c r="N140" s="24">
        <f>SUM(N118:N139)</f>
        <v>28129.189999999995</v>
      </c>
      <c r="O140" s="18"/>
    </row>
    <row r="141" spans="1:15">
      <c r="A141" s="272">
        <v>14</v>
      </c>
      <c r="B141" s="309" t="s">
        <v>20</v>
      </c>
      <c r="C141" s="276" t="s">
        <v>14</v>
      </c>
      <c r="D141" s="272">
        <v>633</v>
      </c>
      <c r="E141" s="291" t="s">
        <v>99</v>
      </c>
      <c r="F141" s="280" t="s">
        <v>14</v>
      </c>
      <c r="G141" s="291" t="s">
        <v>25</v>
      </c>
      <c r="H141" s="27">
        <v>206283</v>
      </c>
      <c r="I141" s="169" t="s">
        <v>92</v>
      </c>
      <c r="J141" s="28">
        <v>7408.82</v>
      </c>
      <c r="K141" s="28">
        <v>7408.82</v>
      </c>
      <c r="L141" s="27">
        <v>6294.31</v>
      </c>
      <c r="M141" s="28"/>
      <c r="N141" s="28">
        <f t="shared" ref="N141:N146" si="7">J141-L141-M141</f>
        <v>1114.5099999999993</v>
      </c>
      <c r="O141" s="27"/>
    </row>
    <row r="142" spans="1:15">
      <c r="A142" s="273"/>
      <c r="B142" s="310"/>
      <c r="C142" s="277"/>
      <c r="D142" s="273"/>
      <c r="E142" s="292"/>
      <c r="F142" s="281"/>
      <c r="G142" s="292"/>
      <c r="H142" s="27">
        <v>206353</v>
      </c>
      <c r="I142" s="169" t="s">
        <v>102</v>
      </c>
      <c r="J142" s="28">
        <v>16494.689999999999</v>
      </c>
      <c r="K142" s="28">
        <v>16494.689999999999</v>
      </c>
      <c r="L142" s="27"/>
      <c r="M142" s="28"/>
      <c r="N142" s="28">
        <f t="shared" si="7"/>
        <v>16494.689999999999</v>
      </c>
      <c r="O142" s="27"/>
    </row>
    <row r="143" spans="1:15">
      <c r="A143" s="273"/>
      <c r="B143" s="310"/>
      <c r="C143" s="277"/>
      <c r="D143" s="273"/>
      <c r="E143" s="292"/>
      <c r="F143" s="281"/>
      <c r="G143" s="292"/>
      <c r="H143" s="27">
        <v>206354</v>
      </c>
      <c r="I143" s="169" t="s">
        <v>102</v>
      </c>
      <c r="J143" s="28">
        <v>6827.7</v>
      </c>
      <c r="K143" s="28">
        <v>6827.7</v>
      </c>
      <c r="L143" s="27"/>
      <c r="M143" s="28"/>
      <c r="N143" s="28">
        <f t="shared" si="7"/>
        <v>6827.7</v>
      </c>
      <c r="O143" s="27"/>
    </row>
    <row r="144" spans="1:15">
      <c r="A144" s="273"/>
      <c r="B144" s="310"/>
      <c r="C144" s="277"/>
      <c r="D144" s="273"/>
      <c r="E144" s="292"/>
      <c r="F144" s="281"/>
      <c r="G144" s="292"/>
      <c r="H144" s="27">
        <v>206355</v>
      </c>
      <c r="I144" s="169" t="s">
        <v>102</v>
      </c>
      <c r="J144" s="28">
        <v>1485.2</v>
      </c>
      <c r="K144" s="28">
        <v>1485.2</v>
      </c>
      <c r="L144" s="27"/>
      <c r="M144" s="28"/>
      <c r="N144" s="28">
        <f t="shared" si="7"/>
        <v>1485.2</v>
      </c>
      <c r="O144" s="27"/>
    </row>
    <row r="145" spans="1:17">
      <c r="A145" s="273"/>
      <c r="B145" s="310"/>
      <c r="C145" s="277"/>
      <c r="D145" s="273"/>
      <c r="E145" s="292"/>
      <c r="F145" s="281"/>
      <c r="G145" s="292"/>
      <c r="H145" s="27">
        <v>206356</v>
      </c>
      <c r="I145" s="169" t="s">
        <v>102</v>
      </c>
      <c r="J145" s="28">
        <v>903.5</v>
      </c>
      <c r="K145" s="28">
        <v>903.5</v>
      </c>
      <c r="L145" s="27"/>
      <c r="M145" s="28"/>
      <c r="N145" s="28">
        <f t="shared" si="7"/>
        <v>903.5</v>
      </c>
      <c r="O145" s="27"/>
    </row>
    <row r="146" spans="1:17">
      <c r="A146" s="273"/>
      <c r="B146" s="310"/>
      <c r="C146" s="277"/>
      <c r="D146" s="273"/>
      <c r="E146" s="292"/>
      <c r="F146" s="281"/>
      <c r="G146" s="292"/>
      <c r="H146" s="27">
        <v>206357</v>
      </c>
      <c r="I146" s="169" t="s">
        <v>102</v>
      </c>
      <c r="J146" s="28">
        <v>10736.04</v>
      </c>
      <c r="K146" s="28">
        <v>9680.0400000000009</v>
      </c>
      <c r="L146" s="27"/>
      <c r="M146" s="28">
        <v>1056</v>
      </c>
      <c r="N146" s="28">
        <f t="shared" si="7"/>
        <v>9680.0400000000009</v>
      </c>
      <c r="O146" s="28"/>
    </row>
    <row r="147" spans="1:17">
      <c r="A147" s="68"/>
      <c r="B147" s="111"/>
      <c r="C147" s="116"/>
      <c r="D147" s="68"/>
      <c r="E147" s="83"/>
      <c r="F147" s="153"/>
      <c r="G147" s="83"/>
      <c r="H147" s="27"/>
      <c r="I147" s="169"/>
      <c r="J147" s="28"/>
      <c r="K147" s="28"/>
      <c r="L147" s="27"/>
      <c r="M147" s="28"/>
      <c r="N147" s="28"/>
      <c r="O147" s="28"/>
    </row>
    <row r="148" spans="1:17">
      <c r="A148" s="68"/>
      <c r="B148" s="111"/>
      <c r="C148" s="116"/>
      <c r="D148" s="68"/>
      <c r="E148" s="83"/>
      <c r="F148" s="153"/>
      <c r="G148" s="83"/>
      <c r="H148" s="27"/>
      <c r="I148" s="169"/>
      <c r="J148" s="28"/>
      <c r="K148" s="28"/>
      <c r="L148" s="27"/>
      <c r="M148" s="28"/>
      <c r="N148" s="28"/>
      <c r="O148" s="28"/>
    </row>
    <row r="149" spans="1:17">
      <c r="A149" s="58"/>
      <c r="B149" s="112" t="s">
        <v>13</v>
      </c>
      <c r="C149" s="118"/>
      <c r="D149" s="97"/>
      <c r="E149" s="25"/>
      <c r="F149" s="155"/>
      <c r="G149" s="25"/>
      <c r="H149" s="18"/>
      <c r="I149" s="167"/>
      <c r="J149" s="24">
        <f>SUM(J141:J146)</f>
        <v>43855.950000000004</v>
      </c>
      <c r="K149" s="24">
        <f>SUM(K141:K146)</f>
        <v>42799.950000000004</v>
      </c>
      <c r="L149" s="24">
        <f>SUM(L141:L146)</f>
        <v>6294.31</v>
      </c>
      <c r="M149" s="24">
        <f>SUM(M141:M146)</f>
        <v>1056</v>
      </c>
      <c r="N149" s="24">
        <f>SUM(N141:N146)</f>
        <v>36505.64</v>
      </c>
      <c r="O149" s="24"/>
    </row>
    <row r="150" spans="1:17">
      <c r="A150" s="272">
        <v>15</v>
      </c>
      <c r="B150" s="314" t="s">
        <v>68</v>
      </c>
      <c r="C150" s="315" t="s">
        <v>53</v>
      </c>
      <c r="D150" s="316">
        <v>230</v>
      </c>
      <c r="E150" s="308" t="s">
        <v>99</v>
      </c>
      <c r="F150" s="307" t="s">
        <v>53</v>
      </c>
      <c r="G150" s="308" t="s">
        <v>55</v>
      </c>
      <c r="H150" s="18">
        <v>72005494</v>
      </c>
      <c r="I150" s="167" t="s">
        <v>92</v>
      </c>
      <c r="J150" s="20">
        <v>193.82</v>
      </c>
      <c r="K150" s="20">
        <v>193.82</v>
      </c>
      <c r="L150" s="18"/>
      <c r="M150" s="20"/>
      <c r="N150" s="20">
        <f>K150-M150</f>
        <v>193.82</v>
      </c>
      <c r="O150" s="18"/>
    </row>
    <row r="151" spans="1:17">
      <c r="A151" s="273"/>
      <c r="B151" s="314"/>
      <c r="C151" s="315"/>
      <c r="D151" s="316"/>
      <c r="E151" s="308"/>
      <c r="F151" s="307"/>
      <c r="G151" s="308"/>
      <c r="H151" s="18">
        <v>72005495</v>
      </c>
      <c r="I151" s="167" t="s">
        <v>92</v>
      </c>
      <c r="J151" s="20">
        <v>15117.96</v>
      </c>
      <c r="K151" s="20">
        <v>15117.96</v>
      </c>
      <c r="L151" s="18"/>
      <c r="M151" s="20"/>
      <c r="N151" s="20">
        <f>J151-L151-M151</f>
        <v>15117.96</v>
      </c>
      <c r="O151" s="18"/>
    </row>
    <row r="152" spans="1:17">
      <c r="A152" s="273"/>
      <c r="B152" s="314"/>
      <c r="C152" s="315"/>
      <c r="D152" s="316"/>
      <c r="E152" s="308"/>
      <c r="F152" s="307"/>
      <c r="G152" s="308"/>
      <c r="H152" s="18">
        <v>72005535</v>
      </c>
      <c r="I152" s="167" t="s">
        <v>111</v>
      </c>
      <c r="J152" s="20">
        <v>577</v>
      </c>
      <c r="K152" s="20">
        <v>577</v>
      </c>
      <c r="L152" s="18"/>
      <c r="M152" s="20"/>
      <c r="N152" s="20">
        <f>J152-L152-M152</f>
        <v>577</v>
      </c>
      <c r="O152" s="18"/>
    </row>
    <row r="153" spans="1:17">
      <c r="A153" s="273"/>
      <c r="B153" s="314"/>
      <c r="C153" s="315"/>
      <c r="D153" s="316"/>
      <c r="E153" s="308"/>
      <c r="F153" s="307"/>
      <c r="G153" s="308"/>
      <c r="H153" s="18">
        <v>72005963</v>
      </c>
      <c r="I153" s="167" t="s">
        <v>133</v>
      </c>
      <c r="J153" s="20">
        <v>193.82</v>
      </c>
      <c r="K153" s="20">
        <v>193.82</v>
      </c>
      <c r="L153" s="18"/>
      <c r="M153" s="20"/>
      <c r="N153" s="20">
        <f>J153-L153-M153</f>
        <v>193.82</v>
      </c>
      <c r="O153" s="18"/>
    </row>
    <row r="154" spans="1:17">
      <c r="A154" s="273"/>
      <c r="B154" s="314"/>
      <c r="C154" s="315"/>
      <c r="D154" s="316"/>
      <c r="E154" s="308"/>
      <c r="F154" s="307"/>
      <c r="G154" s="308"/>
      <c r="H154" s="18">
        <v>72005964</v>
      </c>
      <c r="I154" s="167" t="s">
        <v>133</v>
      </c>
      <c r="J154" s="20">
        <v>193.82</v>
      </c>
      <c r="K154" s="20">
        <v>193.82</v>
      </c>
      <c r="L154" s="18"/>
      <c r="M154" s="20"/>
      <c r="N154" s="20">
        <f>J154-L154-M154</f>
        <v>193.82</v>
      </c>
      <c r="O154" s="18"/>
    </row>
    <row r="155" spans="1:17">
      <c r="A155" s="273"/>
      <c r="B155" s="314"/>
      <c r="C155" s="315"/>
      <c r="D155" s="316"/>
      <c r="E155" s="308"/>
      <c r="F155" s="307"/>
      <c r="G155" s="308"/>
      <c r="H155" s="18"/>
      <c r="I155" s="167"/>
      <c r="J155" s="20"/>
      <c r="K155" s="20"/>
      <c r="L155" s="18"/>
      <c r="M155" s="20"/>
      <c r="N155" s="20"/>
      <c r="O155" s="18"/>
    </row>
    <row r="156" spans="1:17">
      <c r="A156" s="273"/>
      <c r="B156" s="314"/>
      <c r="C156" s="315"/>
      <c r="D156" s="316"/>
      <c r="E156" s="308"/>
      <c r="F156" s="307"/>
      <c r="G156" s="308"/>
      <c r="H156" s="18"/>
      <c r="I156" s="167"/>
      <c r="J156" s="20"/>
      <c r="K156" s="20"/>
      <c r="L156" s="18"/>
      <c r="M156" s="20"/>
      <c r="N156" s="20"/>
      <c r="O156" s="18"/>
    </row>
    <row r="157" spans="1:17">
      <c r="A157" s="273"/>
      <c r="B157" s="314"/>
      <c r="C157" s="315"/>
      <c r="D157" s="316"/>
      <c r="E157" s="308"/>
      <c r="F157" s="307"/>
      <c r="G157" s="308"/>
      <c r="H157" s="18"/>
      <c r="I157" s="167"/>
      <c r="J157" s="20"/>
      <c r="K157" s="20"/>
      <c r="L157" s="18"/>
      <c r="M157" s="20"/>
      <c r="N157" s="20"/>
      <c r="O157" s="18"/>
    </row>
    <row r="158" spans="1:17">
      <c r="A158" s="58"/>
      <c r="B158" s="112" t="s">
        <v>13</v>
      </c>
      <c r="C158" s="118"/>
      <c r="D158" s="97"/>
      <c r="E158" s="25"/>
      <c r="F158" s="155"/>
      <c r="G158" s="25"/>
      <c r="H158" s="18"/>
      <c r="I158" s="167"/>
      <c r="J158" s="24">
        <f>SUM(J150:J157)</f>
        <v>16276.419999999998</v>
      </c>
      <c r="K158" s="24">
        <f>SUM(K150:K157)</f>
        <v>16276.419999999998</v>
      </c>
      <c r="L158" s="24">
        <f>SUM(L150:L157)</f>
        <v>0</v>
      </c>
      <c r="M158" s="24">
        <f>SUM(M150:M157)</f>
        <v>0</v>
      </c>
      <c r="N158" s="24">
        <f>SUM(N150:N157)</f>
        <v>16276.419999999998</v>
      </c>
      <c r="O158" s="18"/>
      <c r="Q158" s="2"/>
    </row>
    <row r="159" spans="1:17" ht="12.75" customHeight="1">
      <c r="A159" s="305">
        <v>16</v>
      </c>
      <c r="B159" s="306" t="s">
        <v>46</v>
      </c>
      <c r="C159" s="311" t="s">
        <v>19</v>
      </c>
      <c r="D159" s="305">
        <v>821</v>
      </c>
      <c r="E159" s="301" t="s">
        <v>99</v>
      </c>
      <c r="F159" s="313" t="s">
        <v>19</v>
      </c>
      <c r="G159" s="301" t="s">
        <v>49</v>
      </c>
      <c r="H159" s="106">
        <v>7116</v>
      </c>
      <c r="I159" s="167" t="s">
        <v>92</v>
      </c>
      <c r="J159" s="20">
        <v>41199.599999999999</v>
      </c>
      <c r="K159" s="20">
        <v>41199.599999999999</v>
      </c>
      <c r="L159" s="21"/>
      <c r="M159" s="20"/>
      <c r="N159" s="20">
        <f>K159-M159</f>
        <v>41199.599999999999</v>
      </c>
      <c r="O159" s="21"/>
    </row>
    <row r="160" spans="1:17">
      <c r="A160" s="305"/>
      <c r="B160" s="306"/>
      <c r="C160" s="311"/>
      <c r="D160" s="305"/>
      <c r="E160" s="302"/>
      <c r="F160" s="313"/>
      <c r="G160" s="302"/>
      <c r="H160" s="106">
        <v>7117</v>
      </c>
      <c r="I160" s="167" t="s">
        <v>92</v>
      </c>
      <c r="J160" s="20">
        <v>1397.78</v>
      </c>
      <c r="K160" s="20">
        <v>1397.78</v>
      </c>
      <c r="L160" s="21"/>
      <c r="M160" s="20"/>
      <c r="N160" s="20">
        <f t="shared" ref="N160:N168" si="8">J160-L160-M160</f>
        <v>1397.78</v>
      </c>
      <c r="O160" s="21"/>
    </row>
    <row r="161" spans="1:17">
      <c r="A161" s="305"/>
      <c r="B161" s="306"/>
      <c r="C161" s="311"/>
      <c r="D161" s="305"/>
      <c r="E161" s="302"/>
      <c r="F161" s="313"/>
      <c r="G161" s="302"/>
      <c r="H161" s="106">
        <v>7118</v>
      </c>
      <c r="I161" s="167" t="s">
        <v>92</v>
      </c>
      <c r="J161" s="20">
        <v>387.64</v>
      </c>
      <c r="K161" s="20">
        <v>348.88</v>
      </c>
      <c r="L161" s="21"/>
      <c r="M161" s="20">
        <v>38.76</v>
      </c>
      <c r="N161" s="20">
        <f t="shared" si="8"/>
        <v>348.88</v>
      </c>
      <c r="O161" s="21"/>
    </row>
    <row r="162" spans="1:17">
      <c r="A162" s="305"/>
      <c r="B162" s="306"/>
      <c r="C162" s="311"/>
      <c r="D162" s="305"/>
      <c r="E162" s="302"/>
      <c r="F162" s="313"/>
      <c r="G162" s="302"/>
      <c r="H162" s="106">
        <v>7119</v>
      </c>
      <c r="I162" s="167" t="s">
        <v>92</v>
      </c>
      <c r="J162" s="20">
        <v>1263</v>
      </c>
      <c r="K162" s="20">
        <v>1263</v>
      </c>
      <c r="L162" s="21"/>
      <c r="M162" s="20"/>
      <c r="N162" s="20">
        <f t="shared" si="8"/>
        <v>1263</v>
      </c>
      <c r="O162" s="21"/>
    </row>
    <row r="163" spans="1:17">
      <c r="A163" s="305"/>
      <c r="B163" s="306"/>
      <c r="C163" s="311"/>
      <c r="D163" s="305"/>
      <c r="E163" s="302"/>
      <c r="F163" s="313"/>
      <c r="G163" s="302"/>
      <c r="H163" s="106">
        <v>7120</v>
      </c>
      <c r="I163" s="167" t="s">
        <v>92</v>
      </c>
      <c r="J163" s="20">
        <v>32819.56</v>
      </c>
      <c r="K163" s="20">
        <v>32819.56</v>
      </c>
      <c r="L163" s="21"/>
      <c r="M163" s="20"/>
      <c r="N163" s="20">
        <f t="shared" si="8"/>
        <v>32819.56</v>
      </c>
      <c r="O163" s="21"/>
    </row>
    <row r="164" spans="1:17">
      <c r="A164" s="305"/>
      <c r="B164" s="306"/>
      <c r="C164" s="311"/>
      <c r="D164" s="305"/>
      <c r="E164" s="302"/>
      <c r="F164" s="313"/>
      <c r="G164" s="302"/>
      <c r="H164" s="106">
        <v>7121</v>
      </c>
      <c r="I164" s="167" t="s">
        <v>102</v>
      </c>
      <c r="J164" s="20">
        <v>1288.45</v>
      </c>
      <c r="K164" s="20">
        <v>1288.45</v>
      </c>
      <c r="L164" s="21"/>
      <c r="M164" s="20"/>
      <c r="N164" s="20">
        <f t="shared" si="8"/>
        <v>1288.45</v>
      </c>
      <c r="O164" s="21"/>
    </row>
    <row r="165" spans="1:17">
      <c r="A165" s="305"/>
      <c r="B165" s="306"/>
      <c r="C165" s="311"/>
      <c r="D165" s="305"/>
      <c r="E165" s="302"/>
      <c r="F165" s="313"/>
      <c r="G165" s="302"/>
      <c r="H165" s="106">
        <v>7122</v>
      </c>
      <c r="I165" s="167" t="s">
        <v>102</v>
      </c>
      <c r="J165" s="20">
        <v>5282</v>
      </c>
      <c r="K165" s="20">
        <v>5282</v>
      </c>
      <c r="L165" s="21"/>
      <c r="M165" s="20"/>
      <c r="N165" s="20">
        <f t="shared" si="8"/>
        <v>5282</v>
      </c>
      <c r="O165" s="21"/>
    </row>
    <row r="166" spans="1:17">
      <c r="A166" s="305"/>
      <c r="B166" s="306"/>
      <c r="C166" s="311"/>
      <c r="D166" s="305"/>
      <c r="E166" s="302"/>
      <c r="F166" s="313"/>
      <c r="G166" s="302"/>
      <c r="H166" s="106">
        <v>7123</v>
      </c>
      <c r="I166" s="167" t="s">
        <v>102</v>
      </c>
      <c r="J166" s="20">
        <v>13855.58</v>
      </c>
      <c r="K166" s="20">
        <v>13855.58</v>
      </c>
      <c r="L166" s="21"/>
      <c r="M166" s="20"/>
      <c r="N166" s="20">
        <f t="shared" si="8"/>
        <v>13855.58</v>
      </c>
      <c r="O166" s="21"/>
    </row>
    <row r="167" spans="1:17">
      <c r="A167" s="305"/>
      <c r="B167" s="306"/>
      <c r="C167" s="311"/>
      <c r="D167" s="305"/>
      <c r="E167" s="302"/>
      <c r="F167" s="313"/>
      <c r="G167" s="302"/>
      <c r="H167" s="106">
        <v>7124</v>
      </c>
      <c r="I167" s="167" t="s">
        <v>102</v>
      </c>
      <c r="J167" s="20">
        <v>1768.2</v>
      </c>
      <c r="K167" s="20">
        <v>1768.2</v>
      </c>
      <c r="L167" s="21"/>
      <c r="M167" s="20"/>
      <c r="N167" s="20">
        <f t="shared" si="8"/>
        <v>1768.2</v>
      </c>
      <c r="O167" s="21"/>
    </row>
    <row r="168" spans="1:17">
      <c r="A168" s="305"/>
      <c r="B168" s="306"/>
      <c r="C168" s="311"/>
      <c r="D168" s="305"/>
      <c r="E168" s="302"/>
      <c r="F168" s="313"/>
      <c r="G168" s="302"/>
      <c r="H168" s="106">
        <v>7125</v>
      </c>
      <c r="I168" s="167" t="s">
        <v>102</v>
      </c>
      <c r="J168" s="20">
        <v>193.82</v>
      </c>
      <c r="K168" s="20">
        <v>193.82</v>
      </c>
      <c r="L168" s="21"/>
      <c r="M168" s="20"/>
      <c r="N168" s="20">
        <f t="shared" si="8"/>
        <v>193.82</v>
      </c>
      <c r="O168" s="21"/>
    </row>
    <row r="169" spans="1:17">
      <c r="A169" s="305"/>
      <c r="B169" s="306"/>
      <c r="C169" s="311"/>
      <c r="D169" s="305"/>
      <c r="E169" s="302"/>
      <c r="F169" s="313"/>
      <c r="G169" s="302"/>
      <c r="H169" s="106"/>
      <c r="I169" s="167"/>
      <c r="J169" s="20"/>
      <c r="K169" s="20"/>
      <c r="L169" s="21"/>
      <c r="M169" s="20"/>
      <c r="N169" s="20"/>
      <c r="O169" s="21"/>
    </row>
    <row r="170" spans="1:17">
      <c r="A170" s="305"/>
      <c r="B170" s="306"/>
      <c r="C170" s="311"/>
      <c r="D170" s="305"/>
      <c r="E170" s="302"/>
      <c r="F170" s="313"/>
      <c r="G170" s="302"/>
      <c r="H170" s="18"/>
      <c r="I170" s="167"/>
      <c r="J170" s="20"/>
      <c r="K170" s="20"/>
      <c r="L170" s="21"/>
      <c r="M170" s="20"/>
      <c r="N170" s="20"/>
      <c r="O170" s="21"/>
    </row>
    <row r="171" spans="1:17">
      <c r="A171" s="305"/>
      <c r="B171" s="306"/>
      <c r="C171" s="311"/>
      <c r="D171" s="305"/>
      <c r="E171" s="312"/>
      <c r="F171" s="313"/>
      <c r="G171" s="312"/>
      <c r="H171" s="18"/>
      <c r="I171" s="167"/>
      <c r="J171" s="20"/>
      <c r="K171" s="20"/>
      <c r="L171" s="21"/>
      <c r="M171" s="20"/>
      <c r="N171" s="20"/>
      <c r="O171" s="21"/>
    </row>
    <row r="172" spans="1:17">
      <c r="A172" s="105"/>
      <c r="B172" s="114" t="s">
        <v>13</v>
      </c>
      <c r="C172" s="119"/>
      <c r="D172" s="84"/>
      <c r="E172" s="104"/>
      <c r="F172" s="157"/>
      <c r="G172" s="104"/>
      <c r="H172" s="26"/>
      <c r="I172" s="30"/>
      <c r="J172" s="24">
        <f>SUM(J159:J169)</f>
        <v>99455.62999999999</v>
      </c>
      <c r="K172" s="24">
        <f>SUM(K159:K169)</f>
        <v>99416.87</v>
      </c>
      <c r="L172" s="24">
        <f>SUM(L159:L169)</f>
        <v>0</v>
      </c>
      <c r="M172" s="24">
        <f>SUM(M159:M169)</f>
        <v>38.76</v>
      </c>
      <c r="N172" s="24">
        <f>SUM(N159:N169)</f>
        <v>99416.87</v>
      </c>
      <c r="O172" s="29"/>
      <c r="Q172" s="2"/>
    </row>
    <row r="173" spans="1:17">
      <c r="A173" s="293">
        <v>17</v>
      </c>
      <c r="B173" s="295" t="s">
        <v>52</v>
      </c>
      <c r="C173" s="297" t="s">
        <v>23</v>
      </c>
      <c r="D173" s="299">
        <v>645</v>
      </c>
      <c r="E173" s="301" t="s">
        <v>99</v>
      </c>
      <c r="F173" s="303" t="s">
        <v>23</v>
      </c>
      <c r="G173" s="301" t="s">
        <v>24</v>
      </c>
      <c r="H173" s="18">
        <v>510</v>
      </c>
      <c r="I173" s="167" t="s">
        <v>103</v>
      </c>
      <c r="J173" s="20">
        <v>193.82</v>
      </c>
      <c r="K173" s="20">
        <v>193.82</v>
      </c>
      <c r="L173" s="5"/>
      <c r="M173" s="21"/>
      <c r="N173" s="20">
        <f>J173-L173-M173</f>
        <v>193.82</v>
      </c>
      <c r="O173" s="21"/>
    </row>
    <row r="174" spans="1:17">
      <c r="A174" s="294"/>
      <c r="B174" s="296"/>
      <c r="C174" s="298"/>
      <c r="D174" s="300"/>
      <c r="E174" s="302"/>
      <c r="F174" s="304"/>
      <c r="G174" s="302"/>
      <c r="H174" s="18">
        <v>11319</v>
      </c>
      <c r="I174" s="167" t="s">
        <v>103</v>
      </c>
      <c r="J174" s="20">
        <v>969.1</v>
      </c>
      <c r="K174" s="20">
        <v>969.1</v>
      </c>
      <c r="L174" s="5"/>
      <c r="M174" s="21"/>
      <c r="N174" s="20">
        <f t="shared" ref="N174:N187" si="9">J174-L174-M174</f>
        <v>969.1</v>
      </c>
      <c r="O174" s="21"/>
    </row>
    <row r="175" spans="1:17">
      <c r="A175" s="294"/>
      <c r="B175" s="296"/>
      <c r="C175" s="298"/>
      <c r="D175" s="300"/>
      <c r="E175" s="302"/>
      <c r="F175" s="304"/>
      <c r="G175" s="302"/>
      <c r="H175" s="18">
        <v>11320</v>
      </c>
      <c r="I175" s="167" t="s">
        <v>103</v>
      </c>
      <c r="J175" s="20">
        <v>387.64</v>
      </c>
      <c r="K175" s="20">
        <v>387.64</v>
      </c>
      <c r="L175" s="5"/>
      <c r="M175" s="21"/>
      <c r="N175" s="20">
        <f t="shared" si="9"/>
        <v>387.64</v>
      </c>
      <c r="O175" s="21"/>
    </row>
    <row r="176" spans="1:17">
      <c r="A176" s="294"/>
      <c r="B176" s="296"/>
      <c r="C176" s="298"/>
      <c r="D176" s="300"/>
      <c r="E176" s="302"/>
      <c r="F176" s="304"/>
      <c r="G176" s="302"/>
      <c r="H176" s="18">
        <v>11343</v>
      </c>
      <c r="I176" s="167" t="s">
        <v>92</v>
      </c>
      <c r="J176" s="20">
        <v>4070.22</v>
      </c>
      <c r="K176" s="20">
        <v>4070.22</v>
      </c>
      <c r="L176" s="5"/>
      <c r="M176" s="21"/>
      <c r="N176" s="20">
        <f t="shared" si="9"/>
        <v>4070.22</v>
      </c>
      <c r="O176" s="21"/>
    </row>
    <row r="177" spans="1:17">
      <c r="A177" s="294"/>
      <c r="B177" s="296"/>
      <c r="C177" s="298"/>
      <c r="D177" s="300"/>
      <c r="E177" s="302"/>
      <c r="F177" s="304"/>
      <c r="G177" s="302"/>
      <c r="H177" s="27">
        <v>11344</v>
      </c>
      <c r="I177" s="169" t="s">
        <v>92</v>
      </c>
      <c r="J177" s="28">
        <v>3488.76</v>
      </c>
      <c r="K177" s="28">
        <v>3488.76</v>
      </c>
      <c r="L177" s="65"/>
      <c r="M177" s="102"/>
      <c r="N177" s="28">
        <f t="shared" si="9"/>
        <v>3488.76</v>
      </c>
      <c r="O177" s="102"/>
    </row>
    <row r="178" spans="1:17">
      <c r="A178" s="294"/>
      <c r="B178" s="296"/>
      <c r="C178" s="298"/>
      <c r="D178" s="300"/>
      <c r="E178" s="302"/>
      <c r="F178" s="304"/>
      <c r="G178" s="302"/>
      <c r="H178" s="27">
        <v>11355</v>
      </c>
      <c r="I178" s="169" t="s">
        <v>92</v>
      </c>
      <c r="J178" s="28">
        <v>193.82</v>
      </c>
      <c r="K178" s="28">
        <v>0</v>
      </c>
      <c r="L178" s="65"/>
      <c r="M178" s="102">
        <v>193.82</v>
      </c>
      <c r="N178" s="28">
        <f t="shared" si="9"/>
        <v>0</v>
      </c>
      <c r="O178" s="102"/>
    </row>
    <row r="179" spans="1:17">
      <c r="A179" s="294"/>
      <c r="B179" s="296"/>
      <c r="C179" s="298"/>
      <c r="D179" s="300"/>
      <c r="E179" s="302"/>
      <c r="F179" s="304"/>
      <c r="G179" s="302"/>
      <c r="H179" s="27">
        <v>11357</v>
      </c>
      <c r="I179" s="169" t="s">
        <v>92</v>
      </c>
      <c r="J179" s="28">
        <v>193.82</v>
      </c>
      <c r="K179" s="28">
        <v>0</v>
      </c>
      <c r="L179" s="65"/>
      <c r="M179" s="102">
        <v>193.82</v>
      </c>
      <c r="N179" s="28">
        <f t="shared" si="9"/>
        <v>0</v>
      </c>
      <c r="O179" s="102"/>
    </row>
    <row r="180" spans="1:17">
      <c r="A180" s="294"/>
      <c r="B180" s="296"/>
      <c r="C180" s="298"/>
      <c r="D180" s="300"/>
      <c r="E180" s="302"/>
      <c r="F180" s="304"/>
      <c r="G180" s="302"/>
      <c r="H180" s="27">
        <v>11359</v>
      </c>
      <c r="I180" s="169" t="s">
        <v>92</v>
      </c>
      <c r="J180" s="28">
        <v>37019.620000000003</v>
      </c>
      <c r="K180" s="28">
        <v>35682.26</v>
      </c>
      <c r="L180" s="65"/>
      <c r="M180" s="102">
        <v>1337.36</v>
      </c>
      <c r="N180" s="28">
        <f t="shared" si="9"/>
        <v>35682.26</v>
      </c>
      <c r="O180" s="102"/>
    </row>
    <row r="181" spans="1:17">
      <c r="A181" s="294"/>
      <c r="B181" s="296"/>
      <c r="C181" s="298"/>
      <c r="D181" s="300"/>
      <c r="E181" s="302"/>
      <c r="F181" s="304"/>
      <c r="G181" s="302"/>
      <c r="H181" s="27">
        <v>11365</v>
      </c>
      <c r="I181" s="169" t="s">
        <v>104</v>
      </c>
      <c r="J181" s="28">
        <v>193.82</v>
      </c>
      <c r="K181" s="28">
        <v>193.82</v>
      </c>
      <c r="L181" s="65"/>
      <c r="M181" s="102"/>
      <c r="N181" s="28">
        <f t="shared" si="9"/>
        <v>193.82</v>
      </c>
      <c r="O181" s="102"/>
    </row>
    <row r="182" spans="1:17">
      <c r="A182" s="294"/>
      <c r="B182" s="296"/>
      <c r="C182" s="298"/>
      <c r="D182" s="300"/>
      <c r="E182" s="302"/>
      <c r="F182" s="304"/>
      <c r="G182" s="302"/>
      <c r="H182" s="27">
        <v>11368</v>
      </c>
      <c r="I182" s="169" t="s">
        <v>105</v>
      </c>
      <c r="J182" s="28">
        <v>581.46</v>
      </c>
      <c r="K182" s="28">
        <v>484.55</v>
      </c>
      <c r="L182" s="65"/>
      <c r="M182" s="102">
        <v>96.91</v>
      </c>
      <c r="N182" s="28">
        <f t="shared" si="9"/>
        <v>484.55000000000007</v>
      </c>
      <c r="O182" s="102"/>
    </row>
    <row r="183" spans="1:17">
      <c r="A183" s="294"/>
      <c r="B183" s="296"/>
      <c r="C183" s="298"/>
      <c r="D183" s="300"/>
      <c r="E183" s="302"/>
      <c r="F183" s="304"/>
      <c r="G183" s="302"/>
      <c r="H183" s="27">
        <v>11369</v>
      </c>
      <c r="I183" s="169" t="s">
        <v>105</v>
      </c>
      <c r="J183" s="28">
        <v>581.46</v>
      </c>
      <c r="K183" s="28">
        <v>387.64</v>
      </c>
      <c r="L183" s="65"/>
      <c r="M183" s="102">
        <v>193.82</v>
      </c>
      <c r="N183" s="28">
        <f t="shared" si="9"/>
        <v>387.64000000000004</v>
      </c>
      <c r="O183" s="102"/>
    </row>
    <row r="184" spans="1:17">
      <c r="A184" s="294"/>
      <c r="B184" s="296"/>
      <c r="C184" s="298"/>
      <c r="D184" s="300"/>
      <c r="E184" s="302"/>
      <c r="F184" s="304"/>
      <c r="G184" s="302"/>
      <c r="H184" s="27">
        <v>11386</v>
      </c>
      <c r="I184" s="169" t="s">
        <v>106</v>
      </c>
      <c r="J184" s="28">
        <v>193.82</v>
      </c>
      <c r="K184" s="28">
        <v>193.82</v>
      </c>
      <c r="L184" s="65"/>
      <c r="M184" s="102"/>
      <c r="N184" s="28">
        <f t="shared" si="9"/>
        <v>193.82</v>
      </c>
      <c r="O184" s="102"/>
    </row>
    <row r="185" spans="1:17">
      <c r="A185" s="294"/>
      <c r="B185" s="296"/>
      <c r="C185" s="298"/>
      <c r="D185" s="300"/>
      <c r="E185" s="302"/>
      <c r="F185" s="304"/>
      <c r="G185" s="302"/>
      <c r="H185" s="27">
        <v>11387</v>
      </c>
      <c r="I185" s="169" t="s">
        <v>106</v>
      </c>
      <c r="J185" s="28">
        <v>387.64</v>
      </c>
      <c r="K185" s="28">
        <v>387.64</v>
      </c>
      <c r="L185" s="65"/>
      <c r="M185" s="102"/>
      <c r="N185" s="28">
        <f t="shared" si="9"/>
        <v>387.64</v>
      </c>
      <c r="O185" s="102"/>
    </row>
    <row r="186" spans="1:17">
      <c r="A186" s="294"/>
      <c r="B186" s="296"/>
      <c r="C186" s="298"/>
      <c r="D186" s="300"/>
      <c r="E186" s="302"/>
      <c r="F186" s="304"/>
      <c r="G186" s="302"/>
      <c r="H186" s="27">
        <v>11412</v>
      </c>
      <c r="I186" s="169" t="s">
        <v>126</v>
      </c>
      <c r="J186" s="28">
        <v>193.82</v>
      </c>
      <c r="K186" s="28">
        <v>193.82</v>
      </c>
      <c r="L186" s="65"/>
      <c r="M186" s="102"/>
      <c r="N186" s="28">
        <f t="shared" si="9"/>
        <v>193.82</v>
      </c>
      <c r="O186" s="102"/>
    </row>
    <row r="187" spans="1:17">
      <c r="A187" s="294"/>
      <c r="B187" s="296"/>
      <c r="C187" s="298"/>
      <c r="D187" s="300"/>
      <c r="E187" s="302"/>
      <c r="F187" s="304"/>
      <c r="G187" s="302"/>
      <c r="H187" s="27">
        <v>11413</v>
      </c>
      <c r="I187" s="169" t="s">
        <v>127</v>
      </c>
      <c r="J187" s="28">
        <v>193.82</v>
      </c>
      <c r="K187" s="28">
        <v>193.82</v>
      </c>
      <c r="L187" s="65"/>
      <c r="M187" s="102"/>
      <c r="N187" s="28">
        <f t="shared" si="9"/>
        <v>193.82</v>
      </c>
      <c r="O187" s="102"/>
    </row>
    <row r="188" spans="1:17">
      <c r="A188" s="68"/>
      <c r="B188" s="111"/>
      <c r="C188" s="116"/>
      <c r="D188" s="68"/>
      <c r="E188" s="68"/>
      <c r="F188" s="153"/>
      <c r="G188" s="103"/>
      <c r="H188" s="27"/>
      <c r="I188" s="169"/>
      <c r="J188" s="28"/>
      <c r="K188" s="28"/>
      <c r="L188" s="65"/>
      <c r="M188" s="102"/>
      <c r="N188" s="28"/>
      <c r="O188" s="102"/>
    </row>
    <row r="189" spans="1:17">
      <c r="A189" s="58"/>
      <c r="B189" s="112" t="s">
        <v>13</v>
      </c>
      <c r="C189" s="118"/>
      <c r="D189" s="54"/>
      <c r="E189" s="58"/>
      <c r="F189" s="155"/>
      <c r="G189" s="58"/>
      <c r="H189" s="27"/>
      <c r="I189" s="169"/>
      <c r="J189" s="57">
        <f>SUM(J173:J187)</f>
        <v>48842.64</v>
      </c>
      <c r="K189" s="57">
        <f>SUM(K173:K187)</f>
        <v>46826.91</v>
      </c>
      <c r="L189" s="57">
        <f>SUM(L173:L187)</f>
        <v>0</v>
      </c>
      <c r="M189" s="57">
        <f>SUM(M173:M187)</f>
        <v>2015.73</v>
      </c>
      <c r="N189" s="57">
        <f>SUM(N173:N187)</f>
        <v>46826.91</v>
      </c>
      <c r="O189" s="57"/>
      <c r="Q189" s="2"/>
    </row>
    <row r="190" spans="1:17">
      <c r="A190" s="272">
        <v>18</v>
      </c>
      <c r="B190" s="274" t="s">
        <v>33</v>
      </c>
      <c r="C190" s="276" t="s">
        <v>14</v>
      </c>
      <c r="D190" s="272">
        <v>19</v>
      </c>
      <c r="E190" s="278" t="s">
        <v>99</v>
      </c>
      <c r="F190" s="280" t="s">
        <v>14</v>
      </c>
      <c r="G190" s="287" t="s">
        <v>41</v>
      </c>
      <c r="H190" s="27">
        <v>50274</v>
      </c>
      <c r="I190" s="169" t="s">
        <v>116</v>
      </c>
      <c r="J190" s="28">
        <v>252.52</v>
      </c>
      <c r="K190" s="28">
        <v>252.52</v>
      </c>
      <c r="L190" s="28"/>
      <c r="M190" s="28"/>
      <c r="N190" s="28">
        <f>J190-L190-M190</f>
        <v>252.52</v>
      </c>
      <c r="O190" s="57"/>
    </row>
    <row r="191" spans="1:17">
      <c r="A191" s="273"/>
      <c r="B191" s="275"/>
      <c r="C191" s="277"/>
      <c r="D191" s="273"/>
      <c r="E191" s="279"/>
      <c r="F191" s="281"/>
      <c r="G191" s="288"/>
      <c r="H191" s="27">
        <v>13679</v>
      </c>
      <c r="I191" s="169" t="s">
        <v>106</v>
      </c>
      <c r="J191" s="28">
        <v>1533</v>
      </c>
      <c r="K191" s="28">
        <v>1533</v>
      </c>
      <c r="L191" s="28"/>
      <c r="M191" s="28"/>
      <c r="N191" s="28">
        <f>J191-L191-M191</f>
        <v>1533</v>
      </c>
      <c r="O191" s="57"/>
    </row>
    <row r="192" spans="1:17">
      <c r="A192" s="273"/>
      <c r="B192" s="275"/>
      <c r="C192" s="277"/>
      <c r="D192" s="273"/>
      <c r="E192" s="279"/>
      <c r="F192" s="281"/>
      <c r="G192" s="288"/>
      <c r="H192" s="27"/>
      <c r="I192" s="169"/>
      <c r="J192" s="28"/>
      <c r="K192" s="28"/>
      <c r="L192" s="28"/>
      <c r="M192" s="28"/>
      <c r="N192" s="28"/>
      <c r="O192" s="57"/>
    </row>
    <row r="193" spans="1:15">
      <c r="A193" s="273"/>
      <c r="B193" s="275"/>
      <c r="C193" s="277"/>
      <c r="D193" s="273"/>
      <c r="E193" s="279"/>
      <c r="F193" s="281"/>
      <c r="G193" s="288"/>
      <c r="H193" s="27"/>
      <c r="I193" s="169"/>
      <c r="J193" s="28"/>
      <c r="K193" s="28"/>
      <c r="L193" s="28"/>
      <c r="M193" s="28"/>
      <c r="N193" s="28"/>
      <c r="O193" s="57"/>
    </row>
    <row r="194" spans="1:15">
      <c r="A194" s="68"/>
      <c r="B194" s="109"/>
      <c r="C194" s="116"/>
      <c r="D194" s="68"/>
      <c r="E194" s="82"/>
      <c r="F194" s="153"/>
      <c r="G194" s="288"/>
      <c r="H194" s="27"/>
      <c r="I194" s="169"/>
      <c r="J194" s="28"/>
      <c r="K194" s="28"/>
      <c r="L194" s="28"/>
      <c r="M194" s="28"/>
      <c r="N194" s="28"/>
      <c r="O194" s="57"/>
    </row>
    <row r="195" spans="1:15">
      <c r="A195" s="68"/>
      <c r="B195" s="109"/>
      <c r="C195" s="116"/>
      <c r="D195" s="68"/>
      <c r="E195" s="82"/>
      <c r="F195" s="153"/>
      <c r="G195" s="289"/>
      <c r="H195" s="27"/>
      <c r="I195" s="169"/>
      <c r="J195" s="28"/>
      <c r="K195" s="28"/>
      <c r="L195" s="28"/>
      <c r="M195" s="28"/>
      <c r="N195" s="28"/>
      <c r="O195" s="57"/>
    </row>
    <row r="196" spans="1:15">
      <c r="A196" s="56"/>
      <c r="B196" s="112" t="s">
        <v>13</v>
      </c>
      <c r="C196" s="117"/>
      <c r="D196" s="56"/>
      <c r="E196" s="55"/>
      <c r="F196" s="138"/>
      <c r="G196" s="55"/>
      <c r="H196" s="27"/>
      <c r="I196" s="169"/>
      <c r="J196" s="57">
        <f>SUM(J190:J193)</f>
        <v>1785.52</v>
      </c>
      <c r="K196" s="57">
        <f>SUM(K190:K193)</f>
        <v>1785.52</v>
      </c>
      <c r="L196" s="57">
        <f>SUM(L190:L193)</f>
        <v>0</v>
      </c>
      <c r="M196" s="57">
        <f>SUM(M190:M193)</f>
        <v>0</v>
      </c>
      <c r="N196" s="57">
        <f>SUM(N190:N193)</f>
        <v>1785.52</v>
      </c>
      <c r="O196" s="57"/>
    </row>
    <row r="197" spans="1:15" ht="12.75" customHeight="1">
      <c r="A197" s="272">
        <v>19</v>
      </c>
      <c r="B197" s="274" t="s">
        <v>31</v>
      </c>
      <c r="C197" s="276" t="s">
        <v>50</v>
      </c>
      <c r="D197" s="272">
        <v>601</v>
      </c>
      <c r="E197" s="278" t="s">
        <v>99</v>
      </c>
      <c r="F197" s="282" t="s">
        <v>50</v>
      </c>
      <c r="G197" s="291" t="s">
        <v>42</v>
      </c>
      <c r="H197" s="27">
        <v>2015238</v>
      </c>
      <c r="I197" s="169" t="s">
        <v>123</v>
      </c>
      <c r="J197" s="28">
        <v>1683.72</v>
      </c>
      <c r="K197" s="28">
        <v>1683.72</v>
      </c>
      <c r="L197" s="28"/>
      <c r="M197" s="28"/>
      <c r="N197" s="28">
        <f>J197-L197-M197</f>
        <v>1683.72</v>
      </c>
      <c r="O197" s="57"/>
    </row>
    <row r="198" spans="1:15">
      <c r="A198" s="273"/>
      <c r="B198" s="275"/>
      <c r="C198" s="277"/>
      <c r="D198" s="273"/>
      <c r="E198" s="279"/>
      <c r="F198" s="283"/>
      <c r="G198" s="292"/>
      <c r="H198" s="27">
        <v>2015240</v>
      </c>
      <c r="I198" s="169" t="s">
        <v>123</v>
      </c>
      <c r="J198" s="28">
        <v>684.42</v>
      </c>
      <c r="K198" s="28">
        <v>684.42</v>
      </c>
      <c r="L198" s="28"/>
      <c r="M198" s="28"/>
      <c r="N198" s="28">
        <f>J198-L198-M198</f>
        <v>684.42</v>
      </c>
      <c r="O198" s="57"/>
    </row>
    <row r="199" spans="1:15">
      <c r="A199" s="273"/>
      <c r="B199" s="275"/>
      <c r="C199" s="277"/>
      <c r="D199" s="273"/>
      <c r="E199" s="279"/>
      <c r="F199" s="283"/>
      <c r="G199" s="292"/>
      <c r="H199" s="27">
        <v>2015250</v>
      </c>
      <c r="I199" s="169" t="s">
        <v>124</v>
      </c>
      <c r="J199" s="28">
        <v>302.8</v>
      </c>
      <c r="K199" s="28">
        <v>302.8</v>
      </c>
      <c r="L199" s="28"/>
      <c r="M199" s="28"/>
      <c r="N199" s="28">
        <f>J199-L199-M199</f>
        <v>302.8</v>
      </c>
      <c r="O199" s="57"/>
    </row>
    <row r="200" spans="1:15">
      <c r="A200" s="273"/>
      <c r="B200" s="275"/>
      <c r="C200" s="277"/>
      <c r="D200" s="273"/>
      <c r="E200" s="279"/>
      <c r="F200" s="283"/>
      <c r="G200" s="292"/>
      <c r="H200" s="27">
        <v>2015269</v>
      </c>
      <c r="I200" s="169" t="s">
        <v>132</v>
      </c>
      <c r="J200" s="28">
        <v>246.51</v>
      </c>
      <c r="K200" s="28">
        <v>246.51</v>
      </c>
      <c r="L200" s="28"/>
      <c r="M200" s="28"/>
      <c r="N200" s="28">
        <f>J200-L200-M200</f>
        <v>246.51</v>
      </c>
      <c r="O200" s="57"/>
    </row>
    <row r="201" spans="1:15">
      <c r="A201" s="273"/>
      <c r="B201" s="275"/>
      <c r="C201" s="277"/>
      <c r="D201" s="273"/>
      <c r="E201" s="279"/>
      <c r="F201" s="283"/>
      <c r="G201" s="292"/>
      <c r="H201" s="27">
        <v>2015279</v>
      </c>
      <c r="I201" s="169" t="s">
        <v>131</v>
      </c>
      <c r="J201" s="28">
        <v>2339.79</v>
      </c>
      <c r="K201" s="28">
        <v>2339.79</v>
      </c>
      <c r="L201" s="28"/>
      <c r="M201" s="28"/>
      <c r="N201" s="28">
        <f>J201-L201-M201</f>
        <v>2339.79</v>
      </c>
      <c r="O201" s="57"/>
    </row>
    <row r="202" spans="1:15">
      <c r="A202" s="273"/>
      <c r="B202" s="275"/>
      <c r="C202" s="277"/>
      <c r="D202" s="273"/>
      <c r="E202" s="279"/>
      <c r="F202" s="283"/>
      <c r="G202" s="292"/>
      <c r="H202" s="27"/>
      <c r="I202" s="169"/>
      <c r="J202" s="28"/>
      <c r="K202" s="28"/>
      <c r="L202" s="28"/>
      <c r="M202" s="28"/>
      <c r="N202" s="28"/>
      <c r="O202" s="57"/>
    </row>
    <row r="203" spans="1:15">
      <c r="A203" s="56"/>
      <c r="B203" s="112" t="s">
        <v>13</v>
      </c>
      <c r="C203" s="117"/>
      <c r="D203" s="56"/>
      <c r="E203" s="55"/>
      <c r="F203" s="138"/>
      <c r="G203" s="55"/>
      <c r="H203" s="27"/>
      <c r="I203" s="169"/>
      <c r="J203" s="57">
        <f>SUM(J197:J202)</f>
        <v>5257.24</v>
      </c>
      <c r="K203" s="57">
        <f>SUM(K197:K202)</f>
        <v>5257.24</v>
      </c>
      <c r="L203" s="57">
        <f>SUM(L197:L202)</f>
        <v>0</v>
      </c>
      <c r="M203" s="57">
        <f>SUM(M197:M202)</f>
        <v>0</v>
      </c>
      <c r="N203" s="57">
        <f>SUM(N197:N202)</f>
        <v>5257.24</v>
      </c>
      <c r="O203" s="57"/>
    </row>
    <row r="204" spans="1:15" ht="12.75" customHeight="1">
      <c r="A204" s="272">
        <v>20</v>
      </c>
      <c r="B204" s="274" t="s">
        <v>122</v>
      </c>
      <c r="C204" s="276" t="s">
        <v>14</v>
      </c>
      <c r="D204" s="272">
        <v>618</v>
      </c>
      <c r="E204" s="278" t="s">
        <v>99</v>
      </c>
      <c r="F204" s="282" t="s">
        <v>14</v>
      </c>
      <c r="G204" s="291" t="s">
        <v>100</v>
      </c>
      <c r="H204" s="27">
        <v>11522</v>
      </c>
      <c r="I204" s="169" t="s">
        <v>101</v>
      </c>
      <c r="J204" s="28">
        <v>585.1</v>
      </c>
      <c r="K204" s="28">
        <v>585.1</v>
      </c>
      <c r="L204" s="28"/>
      <c r="M204" s="28"/>
      <c r="N204" s="28">
        <f>J204-L204-M204</f>
        <v>585.1</v>
      </c>
      <c r="O204" s="57"/>
    </row>
    <row r="205" spans="1:15">
      <c r="A205" s="273"/>
      <c r="B205" s="275"/>
      <c r="C205" s="277"/>
      <c r="D205" s="273"/>
      <c r="E205" s="279"/>
      <c r="F205" s="283"/>
      <c r="G205" s="292"/>
      <c r="H205" s="27"/>
      <c r="I205" s="169"/>
      <c r="J205" s="28"/>
      <c r="K205" s="28"/>
      <c r="L205" s="28"/>
      <c r="M205" s="28"/>
      <c r="N205" s="28"/>
      <c r="O205" s="57"/>
    </row>
    <row r="206" spans="1:15">
      <c r="A206" s="273"/>
      <c r="B206" s="275"/>
      <c r="C206" s="277"/>
      <c r="D206" s="273"/>
      <c r="E206" s="279"/>
      <c r="F206" s="283"/>
      <c r="G206" s="292"/>
      <c r="H206" s="27"/>
      <c r="I206" s="169"/>
      <c r="J206" s="28"/>
      <c r="K206" s="28"/>
      <c r="L206" s="28"/>
      <c r="M206" s="28"/>
      <c r="N206" s="28"/>
      <c r="O206" s="57"/>
    </row>
    <row r="207" spans="1:15">
      <c r="A207" s="273"/>
      <c r="B207" s="275"/>
      <c r="C207" s="277"/>
      <c r="D207" s="273"/>
      <c r="E207" s="279"/>
      <c r="F207" s="283"/>
      <c r="G207" s="292"/>
      <c r="H207" s="27"/>
      <c r="I207" s="169"/>
      <c r="J207" s="28"/>
      <c r="K207" s="28"/>
      <c r="L207" s="28"/>
      <c r="M207" s="28"/>
      <c r="N207" s="28"/>
      <c r="O207" s="57"/>
    </row>
    <row r="208" spans="1:15">
      <c r="A208" s="273"/>
      <c r="B208" s="286"/>
      <c r="C208" s="277"/>
      <c r="D208" s="273"/>
      <c r="E208" s="279"/>
      <c r="F208" s="283"/>
      <c r="G208" s="292"/>
      <c r="H208" s="27"/>
      <c r="I208" s="169"/>
      <c r="J208" s="28"/>
      <c r="K208" s="28"/>
      <c r="L208" s="28"/>
      <c r="M208" s="28"/>
      <c r="N208" s="28"/>
      <c r="O208" s="57"/>
    </row>
    <row r="209" spans="1:15">
      <c r="A209" s="56"/>
      <c r="B209" s="112" t="s">
        <v>13</v>
      </c>
      <c r="C209" s="117"/>
      <c r="D209" s="56"/>
      <c r="E209" s="55"/>
      <c r="F209" s="138"/>
      <c r="G209" s="55"/>
      <c r="H209" s="27"/>
      <c r="I209" s="169"/>
      <c r="J209" s="57">
        <f>SUM(J204:J208)</f>
        <v>585.1</v>
      </c>
      <c r="K209" s="57">
        <f>SUM(K204:K208)</f>
        <v>585.1</v>
      </c>
      <c r="L209" s="57">
        <f>SUM(L204:L208)</f>
        <v>0</v>
      </c>
      <c r="M209" s="57">
        <f>SUM(M204:M208)</f>
        <v>0</v>
      </c>
      <c r="N209" s="57">
        <f>SUM(N204:N208)</f>
        <v>585.1</v>
      </c>
      <c r="O209" s="57"/>
    </row>
    <row r="210" spans="1:15" ht="12.75" customHeight="1">
      <c r="A210" s="272">
        <v>21</v>
      </c>
      <c r="B210" s="274" t="s">
        <v>77</v>
      </c>
      <c r="C210" s="276" t="s">
        <v>78</v>
      </c>
      <c r="D210" s="272">
        <v>550</v>
      </c>
      <c r="E210" s="278" t="s">
        <v>99</v>
      </c>
      <c r="F210" s="282" t="s">
        <v>78</v>
      </c>
      <c r="G210" s="291" t="s">
        <v>84</v>
      </c>
      <c r="H210" s="27">
        <v>12000156</v>
      </c>
      <c r="I210" s="169" t="s">
        <v>133</v>
      </c>
      <c r="J210" s="28">
        <v>210</v>
      </c>
      <c r="K210" s="28">
        <v>210</v>
      </c>
      <c r="L210" s="28"/>
      <c r="M210" s="28"/>
      <c r="N210" s="28">
        <f>J210-L210-M210</f>
        <v>210</v>
      </c>
      <c r="O210" s="57"/>
    </row>
    <row r="211" spans="1:15">
      <c r="A211" s="273"/>
      <c r="B211" s="275"/>
      <c r="C211" s="277"/>
      <c r="D211" s="273"/>
      <c r="E211" s="279"/>
      <c r="F211" s="283"/>
      <c r="G211" s="292"/>
      <c r="H211" s="27"/>
      <c r="I211" s="169"/>
      <c r="J211" s="28"/>
      <c r="K211" s="28"/>
      <c r="L211" s="28"/>
      <c r="M211" s="28"/>
      <c r="N211" s="28"/>
      <c r="O211" s="57"/>
    </row>
    <row r="212" spans="1:15">
      <c r="A212" s="273"/>
      <c r="B212" s="275"/>
      <c r="C212" s="277"/>
      <c r="D212" s="273"/>
      <c r="E212" s="279"/>
      <c r="F212" s="283"/>
      <c r="G212" s="292"/>
      <c r="H212" s="27"/>
      <c r="I212" s="169"/>
      <c r="J212" s="28"/>
      <c r="K212" s="28"/>
      <c r="L212" s="28"/>
      <c r="M212" s="28"/>
      <c r="N212" s="28"/>
      <c r="O212" s="57"/>
    </row>
    <row r="213" spans="1:15">
      <c r="A213" s="273"/>
      <c r="B213" s="275"/>
      <c r="C213" s="277"/>
      <c r="D213" s="273"/>
      <c r="E213" s="279"/>
      <c r="F213" s="283"/>
      <c r="G213" s="292"/>
      <c r="H213" s="27"/>
      <c r="I213" s="169"/>
      <c r="J213" s="28"/>
      <c r="K213" s="28"/>
      <c r="L213" s="28"/>
      <c r="M213" s="28"/>
      <c r="N213" s="28"/>
      <c r="O213" s="57"/>
    </row>
    <row r="214" spans="1:15">
      <c r="A214" s="273"/>
      <c r="B214" s="286"/>
      <c r="C214" s="277"/>
      <c r="D214" s="273"/>
      <c r="E214" s="279"/>
      <c r="F214" s="283"/>
      <c r="G214" s="292"/>
      <c r="H214" s="27"/>
      <c r="I214" s="169"/>
      <c r="J214" s="28"/>
      <c r="K214" s="28"/>
      <c r="L214" s="28"/>
      <c r="M214" s="28"/>
      <c r="N214" s="28"/>
      <c r="O214" s="57"/>
    </row>
    <row r="215" spans="1:15">
      <c r="A215" s="56"/>
      <c r="B215" s="112" t="s">
        <v>13</v>
      </c>
      <c r="C215" s="117"/>
      <c r="D215" s="56"/>
      <c r="E215" s="55"/>
      <c r="F215" s="138"/>
      <c r="G215" s="55"/>
      <c r="H215" s="27"/>
      <c r="I215" s="169"/>
      <c r="J215" s="57">
        <f>SUM(J210:J214)</f>
        <v>210</v>
      </c>
      <c r="K215" s="57">
        <f>SUM(K210:K214)</f>
        <v>210</v>
      </c>
      <c r="L215" s="57">
        <f>SUM(L210:L214)</f>
        <v>0</v>
      </c>
      <c r="M215" s="57">
        <f>SUM(M210:M214)</f>
        <v>0</v>
      </c>
      <c r="N215" s="57">
        <f>SUM(N210:N214)</f>
        <v>210</v>
      </c>
      <c r="O215" s="57"/>
    </row>
    <row r="216" spans="1:15" ht="12.75" customHeight="1">
      <c r="A216" s="272">
        <v>22</v>
      </c>
      <c r="B216" s="274" t="s">
        <v>128</v>
      </c>
      <c r="C216" s="284" t="s">
        <v>129</v>
      </c>
      <c r="D216" s="272">
        <v>637</v>
      </c>
      <c r="E216" s="278" t="s">
        <v>99</v>
      </c>
      <c r="F216" s="284" t="s">
        <v>129</v>
      </c>
      <c r="G216" s="287" t="s">
        <v>130</v>
      </c>
      <c r="H216" s="27">
        <v>971</v>
      </c>
      <c r="I216" s="169" t="s">
        <v>131</v>
      </c>
      <c r="J216" s="28">
        <v>5888.06</v>
      </c>
      <c r="K216" s="28">
        <v>5888.06</v>
      </c>
      <c r="L216" s="28"/>
      <c r="M216" s="28"/>
      <c r="N216" s="28">
        <f>J216-L216-M216</f>
        <v>5888.06</v>
      </c>
      <c r="O216" s="57"/>
    </row>
    <row r="217" spans="1:15">
      <c r="A217" s="273"/>
      <c r="B217" s="275"/>
      <c r="C217" s="285"/>
      <c r="D217" s="273"/>
      <c r="E217" s="279"/>
      <c r="F217" s="285"/>
      <c r="G217" s="288"/>
      <c r="H217" s="27"/>
      <c r="I217" s="169"/>
      <c r="J217" s="28"/>
      <c r="K217" s="28"/>
      <c r="L217" s="28"/>
      <c r="M217" s="28"/>
      <c r="N217" s="28"/>
      <c r="O217" s="57"/>
    </row>
    <row r="218" spans="1:15">
      <c r="A218" s="273"/>
      <c r="B218" s="275"/>
      <c r="C218" s="285"/>
      <c r="D218" s="273"/>
      <c r="E218" s="279"/>
      <c r="F218" s="285"/>
      <c r="G218" s="288"/>
      <c r="H218" s="27"/>
      <c r="I218" s="169"/>
      <c r="J218" s="28"/>
      <c r="K218" s="28"/>
      <c r="L218" s="28"/>
      <c r="M218" s="28"/>
      <c r="N218" s="28"/>
      <c r="O218" s="57"/>
    </row>
    <row r="219" spans="1:15">
      <c r="A219" s="68"/>
      <c r="B219" s="109"/>
      <c r="C219" s="163"/>
      <c r="D219" s="68"/>
      <c r="E219" s="82"/>
      <c r="F219" s="153"/>
      <c r="G219" s="288"/>
      <c r="H219" s="27"/>
      <c r="I219" s="169"/>
      <c r="J219" s="28"/>
      <c r="K219" s="28"/>
      <c r="L219" s="28"/>
      <c r="M219" s="28"/>
      <c r="N219" s="28"/>
      <c r="O219" s="57"/>
    </row>
    <row r="220" spans="1:15">
      <c r="A220" s="68"/>
      <c r="B220" s="109"/>
      <c r="C220" s="116"/>
      <c r="D220" s="68"/>
      <c r="E220" s="82"/>
      <c r="F220" s="153"/>
      <c r="G220" s="289"/>
      <c r="H220" s="27"/>
      <c r="I220" s="169"/>
      <c r="J220" s="28"/>
      <c r="K220" s="28"/>
      <c r="L220" s="28"/>
      <c r="M220" s="28"/>
      <c r="N220" s="28"/>
      <c r="O220" s="57"/>
    </row>
    <row r="221" spans="1:15">
      <c r="A221" s="54"/>
      <c r="B221" s="112" t="s">
        <v>13</v>
      </c>
      <c r="C221" s="117"/>
      <c r="D221" s="56"/>
      <c r="E221" s="55"/>
      <c r="F221" s="138"/>
      <c r="G221" s="55"/>
      <c r="H221" s="27"/>
      <c r="I221" s="169"/>
      <c r="J221" s="57">
        <f>SUM(J216:J218)</f>
        <v>5888.06</v>
      </c>
      <c r="K221" s="57">
        <f>SUM(K216:K218)</f>
        <v>5888.06</v>
      </c>
      <c r="L221" s="57">
        <f>SUM(L216:L218)</f>
        <v>0</v>
      </c>
      <c r="M221" s="57">
        <f>SUM(M216:M218)</f>
        <v>0</v>
      </c>
      <c r="N221" s="57">
        <f>SUM(N216:N218)</f>
        <v>5888.06</v>
      </c>
      <c r="O221" s="57"/>
    </row>
    <row r="222" spans="1:15" ht="12.75" customHeight="1">
      <c r="A222" s="272">
        <v>23</v>
      </c>
      <c r="B222" s="274" t="s">
        <v>107</v>
      </c>
      <c r="C222" s="276" t="s">
        <v>14</v>
      </c>
      <c r="D222" s="272">
        <v>639</v>
      </c>
      <c r="E222" s="278" t="s">
        <v>99</v>
      </c>
      <c r="F222" s="280" t="s">
        <v>14</v>
      </c>
      <c r="G222" s="287" t="s">
        <v>54</v>
      </c>
      <c r="H222" s="27">
        <v>19</v>
      </c>
      <c r="I222" s="169" t="s">
        <v>102</v>
      </c>
      <c r="J222" s="28">
        <v>13577.04</v>
      </c>
      <c r="K222" s="28">
        <v>13577.04</v>
      </c>
      <c r="L222" s="28"/>
      <c r="M222" s="28"/>
      <c r="N222" s="28">
        <f>J222-L222-M222</f>
        <v>13577.04</v>
      </c>
      <c r="O222" s="57"/>
    </row>
    <row r="223" spans="1:15">
      <c r="A223" s="273"/>
      <c r="B223" s="275"/>
      <c r="C223" s="277"/>
      <c r="D223" s="273"/>
      <c r="E223" s="279"/>
      <c r="F223" s="281"/>
      <c r="G223" s="288"/>
      <c r="H223" s="27"/>
      <c r="I223" s="169"/>
      <c r="J223" s="28"/>
      <c r="K223" s="28"/>
      <c r="L223" s="28"/>
      <c r="M223" s="28"/>
      <c r="N223" s="28"/>
      <c r="O223" s="57"/>
    </row>
    <row r="224" spans="1:15">
      <c r="A224" s="273"/>
      <c r="B224" s="275"/>
      <c r="C224" s="277"/>
      <c r="D224" s="273"/>
      <c r="E224" s="279"/>
      <c r="F224" s="281"/>
      <c r="G224" s="288"/>
      <c r="H224" s="27"/>
      <c r="I224" s="169"/>
      <c r="J224" s="28"/>
      <c r="K224" s="28"/>
      <c r="L224" s="28"/>
      <c r="M224" s="28"/>
      <c r="N224" s="28"/>
      <c r="O224" s="57"/>
    </row>
    <row r="225" spans="1:15">
      <c r="A225" s="68"/>
      <c r="B225" s="109"/>
      <c r="C225" s="116"/>
      <c r="D225" s="68"/>
      <c r="E225" s="82"/>
      <c r="F225" s="153"/>
      <c r="G225" s="288"/>
      <c r="H225" s="27"/>
      <c r="I225" s="169"/>
      <c r="J225" s="28"/>
      <c r="K225" s="28"/>
      <c r="L225" s="28"/>
      <c r="M225" s="28"/>
      <c r="N225" s="28"/>
      <c r="O225" s="57"/>
    </row>
    <row r="226" spans="1:15">
      <c r="A226" s="68"/>
      <c r="B226" s="109"/>
      <c r="C226" s="116"/>
      <c r="D226" s="68"/>
      <c r="E226" s="82"/>
      <c r="F226" s="153"/>
      <c r="G226" s="289"/>
      <c r="H226" s="27"/>
      <c r="I226" s="169"/>
      <c r="J226" s="28"/>
      <c r="K226" s="28"/>
      <c r="L226" s="28"/>
      <c r="M226" s="28"/>
      <c r="N226" s="28"/>
      <c r="O226" s="57"/>
    </row>
    <row r="227" spans="1:15">
      <c r="A227" s="54"/>
      <c r="B227" s="112" t="s">
        <v>13</v>
      </c>
      <c r="C227" s="117"/>
      <c r="D227" s="56"/>
      <c r="E227" s="55"/>
      <c r="F227" s="138"/>
      <c r="G227" s="55"/>
      <c r="H227" s="27"/>
      <c r="I227" s="169"/>
      <c r="J227" s="57">
        <f>SUM(J222:J224)</f>
        <v>13577.04</v>
      </c>
      <c r="K227" s="57">
        <f>SUM(K222:K224)</f>
        <v>13577.04</v>
      </c>
      <c r="L227" s="57">
        <f>SUM(L222:L224)</f>
        <v>0</v>
      </c>
      <c r="M227" s="57">
        <f>SUM(M222:M224)</f>
        <v>0</v>
      </c>
      <c r="N227" s="57">
        <f>SUM(N222:N224)</f>
        <v>13577.04</v>
      </c>
      <c r="O227" s="57"/>
    </row>
    <row r="228" spans="1:15" ht="12.75" customHeight="1">
      <c r="A228" s="272">
        <v>24</v>
      </c>
      <c r="B228" s="274" t="s">
        <v>143</v>
      </c>
      <c r="C228" s="276" t="s">
        <v>14</v>
      </c>
      <c r="D228" s="272">
        <v>822</v>
      </c>
      <c r="E228" s="278" t="s">
        <v>99</v>
      </c>
      <c r="F228" s="280" t="s">
        <v>14</v>
      </c>
      <c r="G228" s="287" t="s">
        <v>144</v>
      </c>
      <c r="H228" s="27">
        <v>1651</v>
      </c>
      <c r="I228" s="169" t="s">
        <v>137</v>
      </c>
      <c r="J228" s="28">
        <v>959.8</v>
      </c>
      <c r="K228" s="28">
        <v>959.8</v>
      </c>
      <c r="L228" s="28"/>
      <c r="M228" s="28"/>
      <c r="N228" s="28">
        <f>J228-L228-M228</f>
        <v>959.8</v>
      </c>
      <c r="O228" s="57"/>
    </row>
    <row r="229" spans="1:15">
      <c r="A229" s="273"/>
      <c r="B229" s="275"/>
      <c r="C229" s="277"/>
      <c r="D229" s="273"/>
      <c r="E229" s="279"/>
      <c r="F229" s="281"/>
      <c r="G229" s="288"/>
      <c r="H229" s="27"/>
      <c r="I229" s="169"/>
      <c r="J229" s="28"/>
      <c r="K229" s="28"/>
      <c r="L229" s="28"/>
      <c r="M229" s="28"/>
      <c r="N229" s="28"/>
      <c r="O229" s="57"/>
    </row>
    <row r="230" spans="1:15">
      <c r="A230" s="273"/>
      <c r="B230" s="275"/>
      <c r="C230" s="277"/>
      <c r="D230" s="273"/>
      <c r="E230" s="279"/>
      <c r="F230" s="281"/>
      <c r="G230" s="288"/>
      <c r="H230" s="27"/>
      <c r="I230" s="169"/>
      <c r="J230" s="28"/>
      <c r="K230" s="28"/>
      <c r="L230" s="28"/>
      <c r="M230" s="28"/>
      <c r="N230" s="28"/>
      <c r="O230" s="57"/>
    </row>
    <row r="231" spans="1:15">
      <c r="A231" s="68"/>
      <c r="B231" s="109"/>
      <c r="C231" s="116"/>
      <c r="D231" s="68"/>
      <c r="E231" s="82"/>
      <c r="F231" s="153"/>
      <c r="G231" s="288"/>
      <c r="H231" s="27"/>
      <c r="I231" s="169"/>
      <c r="J231" s="28"/>
      <c r="K231" s="28"/>
      <c r="L231" s="28"/>
      <c r="M231" s="28"/>
      <c r="N231" s="28"/>
      <c r="O231" s="57"/>
    </row>
    <row r="232" spans="1:15">
      <c r="A232" s="68"/>
      <c r="B232" s="109"/>
      <c r="C232" s="116"/>
      <c r="D232" s="68"/>
      <c r="E232" s="82"/>
      <c r="F232" s="153"/>
      <c r="G232" s="289"/>
      <c r="H232" s="27"/>
      <c r="I232" s="169"/>
      <c r="J232" s="28"/>
      <c r="K232" s="28"/>
      <c r="L232" s="28"/>
      <c r="M232" s="28"/>
      <c r="N232" s="28"/>
      <c r="O232" s="57"/>
    </row>
    <row r="233" spans="1:15">
      <c r="A233" s="54"/>
      <c r="B233" s="112" t="s">
        <v>13</v>
      </c>
      <c r="C233" s="117"/>
      <c r="D233" s="56"/>
      <c r="E233" s="55"/>
      <c r="F233" s="138"/>
      <c r="G233" s="55"/>
      <c r="H233" s="27"/>
      <c r="I233" s="169"/>
      <c r="J233" s="57">
        <f>SUM(J228:J230)</f>
        <v>959.8</v>
      </c>
      <c r="K233" s="57">
        <f>SUM(K228:K230)</f>
        <v>959.8</v>
      </c>
      <c r="L233" s="57">
        <f>SUM(L228:L230)</f>
        <v>0</v>
      </c>
      <c r="M233" s="57">
        <f>SUM(M228:M230)</f>
        <v>0</v>
      </c>
      <c r="N233" s="57">
        <f>SUM(N228:N230)</f>
        <v>959.8</v>
      </c>
      <c r="O233" s="57"/>
    </row>
    <row r="234" spans="1:15" ht="12.75" customHeight="1">
      <c r="A234" s="272">
        <v>25</v>
      </c>
      <c r="B234" s="274" t="s">
        <v>34</v>
      </c>
      <c r="C234" s="276" t="s">
        <v>19</v>
      </c>
      <c r="D234" s="272">
        <v>28</v>
      </c>
      <c r="E234" s="278" t="s">
        <v>99</v>
      </c>
      <c r="F234" s="280" t="s">
        <v>19</v>
      </c>
      <c r="G234" s="287" t="s">
        <v>47</v>
      </c>
      <c r="H234" s="27">
        <v>4655</v>
      </c>
      <c r="I234" s="169" t="s">
        <v>102</v>
      </c>
      <c r="J234" s="28">
        <v>615.02</v>
      </c>
      <c r="K234" s="28">
        <v>615.02</v>
      </c>
      <c r="L234" s="28"/>
      <c r="M234" s="28"/>
      <c r="N234" s="28">
        <f>J234-L234-M234</f>
        <v>615.02</v>
      </c>
      <c r="O234" s="57"/>
    </row>
    <row r="235" spans="1:15">
      <c r="A235" s="273"/>
      <c r="B235" s="275"/>
      <c r="C235" s="277"/>
      <c r="D235" s="273"/>
      <c r="E235" s="279"/>
      <c r="F235" s="281"/>
      <c r="G235" s="288"/>
      <c r="H235" s="27">
        <v>757</v>
      </c>
      <c r="I235" s="169" t="s">
        <v>125</v>
      </c>
      <c r="J235" s="28">
        <v>3689.82</v>
      </c>
      <c r="K235" s="28">
        <v>3689.82</v>
      </c>
      <c r="L235" s="28"/>
      <c r="M235" s="28"/>
      <c r="N235" s="28">
        <f>J235-L235-M235</f>
        <v>3689.82</v>
      </c>
      <c r="O235" s="57"/>
    </row>
    <row r="236" spans="1:15">
      <c r="A236" s="273"/>
      <c r="B236" s="275"/>
      <c r="C236" s="277"/>
      <c r="D236" s="273"/>
      <c r="E236" s="279"/>
      <c r="F236" s="281"/>
      <c r="G236" s="288"/>
      <c r="H236" s="27"/>
      <c r="I236" s="169"/>
      <c r="J236" s="28"/>
      <c r="K236" s="28"/>
      <c r="L236" s="28"/>
      <c r="M236" s="28"/>
      <c r="N236" s="28"/>
      <c r="O236" s="57"/>
    </row>
    <row r="237" spans="1:15">
      <c r="A237" s="68"/>
      <c r="B237" s="109"/>
      <c r="C237" s="116"/>
      <c r="D237" s="68"/>
      <c r="E237" s="82"/>
      <c r="F237" s="153"/>
      <c r="G237" s="288"/>
      <c r="H237" s="27"/>
      <c r="I237" s="169"/>
      <c r="J237" s="28"/>
      <c r="K237" s="28"/>
      <c r="L237" s="28"/>
      <c r="M237" s="28"/>
      <c r="N237" s="28"/>
      <c r="O237" s="57"/>
    </row>
    <row r="238" spans="1:15">
      <c r="A238" s="68"/>
      <c r="B238" s="109"/>
      <c r="C238" s="116"/>
      <c r="D238" s="68"/>
      <c r="E238" s="82"/>
      <c r="F238" s="153"/>
      <c r="G238" s="289"/>
      <c r="H238" s="27"/>
      <c r="I238" s="169"/>
      <c r="J238" s="28"/>
      <c r="K238" s="28"/>
      <c r="L238" s="28"/>
      <c r="M238" s="28"/>
      <c r="N238" s="28"/>
      <c r="O238" s="57"/>
    </row>
    <row r="239" spans="1:15">
      <c r="A239" s="54"/>
      <c r="B239" s="112" t="s">
        <v>13</v>
      </c>
      <c r="C239" s="117"/>
      <c r="D239" s="56"/>
      <c r="E239" s="55"/>
      <c r="F239" s="138"/>
      <c r="G239" s="55"/>
      <c r="H239" s="27"/>
      <c r="I239" s="169"/>
      <c r="J239" s="57">
        <f>SUM(J234:J236)</f>
        <v>4304.84</v>
      </c>
      <c r="K239" s="57">
        <f>SUM(K234:K236)</f>
        <v>4304.84</v>
      </c>
      <c r="L239" s="57">
        <f>SUM(L234:L236)</f>
        <v>0</v>
      </c>
      <c r="M239" s="57">
        <f>SUM(M234:M236)</f>
        <v>0</v>
      </c>
      <c r="N239" s="57">
        <f>SUM(N234:N236)</f>
        <v>4304.84</v>
      </c>
      <c r="O239" s="57"/>
    </row>
    <row r="240" spans="1:15" ht="12.75" customHeight="1">
      <c r="A240" s="272">
        <v>26</v>
      </c>
      <c r="B240" s="274" t="s">
        <v>59</v>
      </c>
      <c r="C240" s="276" t="s">
        <v>86</v>
      </c>
      <c r="D240" s="272">
        <v>847</v>
      </c>
      <c r="E240" s="278" t="s">
        <v>99</v>
      </c>
      <c r="F240" s="280" t="s">
        <v>86</v>
      </c>
      <c r="G240" s="287" t="s">
        <v>60</v>
      </c>
      <c r="H240" s="27">
        <v>131</v>
      </c>
      <c r="I240" s="169" t="s">
        <v>127</v>
      </c>
      <c r="J240" s="28">
        <v>1871.1</v>
      </c>
      <c r="K240" s="28">
        <v>1871.1</v>
      </c>
      <c r="L240" s="28"/>
      <c r="M240" s="28"/>
      <c r="N240" s="28">
        <f>J240-L240-M240</f>
        <v>1871.1</v>
      </c>
      <c r="O240" s="57"/>
    </row>
    <row r="241" spans="1:15">
      <c r="A241" s="273"/>
      <c r="B241" s="275"/>
      <c r="C241" s="277"/>
      <c r="D241" s="273"/>
      <c r="E241" s="279"/>
      <c r="F241" s="281"/>
      <c r="G241" s="288"/>
      <c r="H241" s="27"/>
      <c r="I241" s="169"/>
      <c r="J241" s="28"/>
      <c r="K241" s="28"/>
      <c r="L241" s="28"/>
      <c r="M241" s="28"/>
      <c r="N241" s="28"/>
      <c r="O241" s="57"/>
    </row>
    <row r="242" spans="1:15">
      <c r="A242" s="273"/>
      <c r="B242" s="275"/>
      <c r="C242" s="277"/>
      <c r="D242" s="273"/>
      <c r="E242" s="279"/>
      <c r="F242" s="281"/>
      <c r="G242" s="288"/>
      <c r="H242" s="27"/>
      <c r="I242" s="169"/>
      <c r="J242" s="28"/>
      <c r="K242" s="28"/>
      <c r="L242" s="28"/>
      <c r="M242" s="28"/>
      <c r="N242" s="28"/>
      <c r="O242" s="57"/>
    </row>
    <row r="243" spans="1:15">
      <c r="A243" s="68"/>
      <c r="B243" s="109"/>
      <c r="C243" s="116"/>
      <c r="D243" s="68"/>
      <c r="E243" s="82"/>
      <c r="F243" s="153"/>
      <c r="G243" s="288"/>
      <c r="H243" s="27"/>
      <c r="I243" s="169"/>
      <c r="J243" s="28"/>
      <c r="K243" s="28"/>
      <c r="L243" s="28"/>
      <c r="M243" s="28"/>
      <c r="N243" s="28"/>
      <c r="O243" s="57"/>
    </row>
    <row r="244" spans="1:15">
      <c r="A244" s="68"/>
      <c r="B244" s="109"/>
      <c r="C244" s="116"/>
      <c r="D244" s="68"/>
      <c r="E244" s="82"/>
      <c r="F244" s="153"/>
      <c r="G244" s="289"/>
      <c r="H244" s="27"/>
      <c r="I244" s="169"/>
      <c r="J244" s="28"/>
      <c r="K244" s="28"/>
      <c r="L244" s="28"/>
      <c r="M244" s="28"/>
      <c r="N244" s="28"/>
      <c r="O244" s="57"/>
    </row>
    <row r="245" spans="1:15">
      <c r="A245" s="54"/>
      <c r="B245" s="112" t="s">
        <v>13</v>
      </c>
      <c r="C245" s="117"/>
      <c r="D245" s="56"/>
      <c r="E245" s="55"/>
      <c r="F245" s="138"/>
      <c r="G245" s="55"/>
      <c r="H245" s="27"/>
      <c r="I245" s="169"/>
      <c r="J245" s="57">
        <f>SUM(J240:J242)</f>
        <v>1871.1</v>
      </c>
      <c r="K245" s="57">
        <f>SUM(K240:K242)</f>
        <v>1871.1</v>
      </c>
      <c r="L245" s="57">
        <f>SUM(L240:L242)</f>
        <v>0</v>
      </c>
      <c r="M245" s="57">
        <f>SUM(M240:M242)</f>
        <v>0</v>
      </c>
      <c r="N245" s="57">
        <f>SUM(N240:N242)</f>
        <v>1871.1</v>
      </c>
      <c r="O245" s="57"/>
    </row>
    <row r="246" spans="1:15" ht="12.75" customHeight="1">
      <c r="A246" s="272">
        <v>27</v>
      </c>
      <c r="B246" s="274" t="s">
        <v>71</v>
      </c>
      <c r="C246" s="276" t="s">
        <v>14</v>
      </c>
      <c r="D246" s="272">
        <v>199</v>
      </c>
      <c r="E246" s="278" t="s">
        <v>99</v>
      </c>
      <c r="F246" s="280" t="s">
        <v>14</v>
      </c>
      <c r="G246" s="287" t="s">
        <v>72</v>
      </c>
      <c r="H246" s="27">
        <v>3720</v>
      </c>
      <c r="I246" s="169" t="s">
        <v>92</v>
      </c>
      <c r="J246" s="28">
        <v>1056.4000000000001</v>
      </c>
      <c r="K246" s="28">
        <v>1056.4000000000001</v>
      </c>
      <c r="L246" s="28"/>
      <c r="M246" s="28"/>
      <c r="N246" s="28">
        <f>J246-L246-M246</f>
        <v>1056.4000000000001</v>
      </c>
      <c r="O246" s="57"/>
    </row>
    <row r="247" spans="1:15">
      <c r="A247" s="273"/>
      <c r="B247" s="275"/>
      <c r="C247" s="277"/>
      <c r="D247" s="273"/>
      <c r="E247" s="279"/>
      <c r="F247" s="281"/>
      <c r="G247" s="288"/>
      <c r="H247" s="27">
        <v>3748</v>
      </c>
      <c r="I247" s="169" t="s">
        <v>106</v>
      </c>
      <c r="J247" s="28">
        <v>1056.4000000000001</v>
      </c>
      <c r="K247" s="28">
        <v>1056.4000000000001</v>
      </c>
      <c r="L247" s="28"/>
      <c r="M247" s="28"/>
      <c r="N247" s="28">
        <f>J247-L247-M247</f>
        <v>1056.4000000000001</v>
      </c>
      <c r="O247" s="57"/>
    </row>
    <row r="248" spans="1:15">
      <c r="A248" s="273"/>
      <c r="B248" s="275"/>
      <c r="C248" s="277"/>
      <c r="D248" s="273"/>
      <c r="E248" s="279"/>
      <c r="F248" s="281"/>
      <c r="G248" s="288"/>
      <c r="H248" s="27">
        <v>3776</v>
      </c>
      <c r="I248" s="169" t="s">
        <v>133</v>
      </c>
      <c r="J248" s="28">
        <v>1056.4000000000001</v>
      </c>
      <c r="K248" s="28">
        <v>1056.4000000000001</v>
      </c>
      <c r="L248" s="28"/>
      <c r="M248" s="28"/>
      <c r="N248" s="28">
        <f>J248-L248-M248</f>
        <v>1056.4000000000001</v>
      </c>
      <c r="O248" s="57"/>
    </row>
    <row r="249" spans="1:15">
      <c r="A249" s="68"/>
      <c r="B249" s="109"/>
      <c r="C249" s="116"/>
      <c r="D249" s="68"/>
      <c r="E249" s="82"/>
      <c r="F249" s="153"/>
      <c r="G249" s="288"/>
      <c r="H249" s="27"/>
      <c r="I249" s="169"/>
      <c r="J249" s="28"/>
      <c r="K249" s="28"/>
      <c r="L249" s="28"/>
      <c r="M249" s="28"/>
      <c r="N249" s="28"/>
      <c r="O249" s="57"/>
    </row>
    <row r="250" spans="1:15">
      <c r="A250" s="68"/>
      <c r="B250" s="109"/>
      <c r="C250" s="116"/>
      <c r="D250" s="68"/>
      <c r="E250" s="82"/>
      <c r="F250" s="153"/>
      <c r="G250" s="289"/>
      <c r="H250" s="27"/>
      <c r="I250" s="169"/>
      <c r="J250" s="28"/>
      <c r="K250" s="28"/>
      <c r="L250" s="28"/>
      <c r="M250" s="28"/>
      <c r="N250" s="28"/>
      <c r="O250" s="57"/>
    </row>
    <row r="251" spans="1:15">
      <c r="A251" s="54"/>
      <c r="B251" s="112" t="s">
        <v>13</v>
      </c>
      <c r="C251" s="117"/>
      <c r="D251" s="56"/>
      <c r="E251" s="55"/>
      <c r="F251" s="138"/>
      <c r="G251" s="55"/>
      <c r="H251" s="27"/>
      <c r="I251" s="169"/>
      <c r="J251" s="57">
        <f>SUM(J246:J248)</f>
        <v>3169.2000000000003</v>
      </c>
      <c r="K251" s="57">
        <f>SUM(K246:K248)</f>
        <v>3169.2000000000003</v>
      </c>
      <c r="L251" s="57">
        <f>SUM(L246:L248)</f>
        <v>0</v>
      </c>
      <c r="M251" s="57">
        <f>SUM(M246:M248)</f>
        <v>0</v>
      </c>
      <c r="N251" s="57">
        <f>SUM(N246:N248)</f>
        <v>3169.2000000000003</v>
      </c>
      <c r="O251" s="57"/>
    </row>
    <row r="252" spans="1:15" ht="12.75" customHeight="1">
      <c r="A252" s="272">
        <v>28</v>
      </c>
      <c r="B252" s="274" t="s">
        <v>134</v>
      </c>
      <c r="C252" s="276" t="s">
        <v>14</v>
      </c>
      <c r="D252" s="272">
        <v>844</v>
      </c>
      <c r="E252" s="278" t="s">
        <v>99</v>
      </c>
      <c r="F252" s="280" t="s">
        <v>14</v>
      </c>
      <c r="G252" s="287" t="s">
        <v>135</v>
      </c>
      <c r="H252" s="27">
        <v>7940</v>
      </c>
      <c r="I252" s="169" t="s">
        <v>136</v>
      </c>
      <c r="J252" s="28">
        <v>1263.6600000000001</v>
      </c>
      <c r="K252" s="28">
        <v>1263.6600000000001</v>
      </c>
      <c r="L252" s="28"/>
      <c r="M252" s="28"/>
      <c r="N252" s="28">
        <f>J252-L252-M252</f>
        <v>1263.6600000000001</v>
      </c>
      <c r="O252" s="57"/>
    </row>
    <row r="253" spans="1:15">
      <c r="A253" s="273"/>
      <c r="B253" s="275"/>
      <c r="C253" s="277"/>
      <c r="D253" s="273"/>
      <c r="E253" s="279"/>
      <c r="F253" s="281"/>
      <c r="G253" s="288"/>
      <c r="H253" s="27"/>
      <c r="I253" s="169"/>
      <c r="J253" s="28"/>
      <c r="K253" s="28"/>
      <c r="L253" s="28"/>
      <c r="M253" s="28"/>
      <c r="N253" s="28"/>
      <c r="O253" s="57"/>
    </row>
    <row r="254" spans="1:15">
      <c r="A254" s="273"/>
      <c r="B254" s="275"/>
      <c r="C254" s="277"/>
      <c r="D254" s="273"/>
      <c r="E254" s="279"/>
      <c r="F254" s="281"/>
      <c r="G254" s="288"/>
      <c r="H254" s="27"/>
      <c r="I254" s="169"/>
      <c r="J254" s="28"/>
      <c r="K254" s="28"/>
      <c r="L254" s="28"/>
      <c r="M254" s="28"/>
      <c r="N254" s="28"/>
      <c r="O254" s="57"/>
    </row>
    <row r="255" spans="1:15">
      <c r="A255" s="68"/>
      <c r="B255" s="109"/>
      <c r="C255" s="116"/>
      <c r="D255" s="68"/>
      <c r="E255" s="82"/>
      <c r="F255" s="153"/>
      <c r="G255" s="288"/>
      <c r="H255" s="27"/>
      <c r="I255" s="169"/>
      <c r="J255" s="28"/>
      <c r="K255" s="28"/>
      <c r="L255" s="28"/>
      <c r="M255" s="28"/>
      <c r="N255" s="28"/>
      <c r="O255" s="57"/>
    </row>
    <row r="256" spans="1:15">
      <c r="A256" s="68"/>
      <c r="B256" s="109"/>
      <c r="C256" s="116"/>
      <c r="D256" s="68"/>
      <c r="E256" s="82"/>
      <c r="F256" s="153"/>
      <c r="G256" s="288"/>
      <c r="H256" s="27"/>
      <c r="I256" s="169"/>
      <c r="J256" s="28"/>
      <c r="K256" s="28"/>
      <c r="L256" s="28"/>
      <c r="M256" s="28"/>
      <c r="N256" s="28"/>
      <c r="O256" s="57"/>
    </row>
    <row r="257" spans="1:15">
      <c r="A257" s="68"/>
      <c r="B257" s="109"/>
      <c r="C257" s="116"/>
      <c r="D257" s="68"/>
      <c r="E257" s="82"/>
      <c r="F257" s="153"/>
      <c r="G257" s="289"/>
      <c r="H257" s="27"/>
      <c r="I257" s="169"/>
      <c r="J257" s="28"/>
      <c r="K257" s="28"/>
      <c r="L257" s="28"/>
      <c r="M257" s="28"/>
      <c r="N257" s="28"/>
      <c r="O257" s="57"/>
    </row>
    <row r="258" spans="1:15">
      <c r="A258" s="54"/>
      <c r="B258" s="112" t="s">
        <v>13</v>
      </c>
      <c r="C258" s="117"/>
      <c r="D258" s="56"/>
      <c r="E258" s="55"/>
      <c r="F258" s="138"/>
      <c r="G258" s="55"/>
      <c r="H258" s="27"/>
      <c r="I258" s="169"/>
      <c r="J258" s="57">
        <f>SUM(J252:J254)</f>
        <v>1263.6600000000001</v>
      </c>
      <c r="K258" s="57">
        <f>SUM(K252:K254)</f>
        <v>1263.6600000000001</v>
      </c>
      <c r="L258" s="57">
        <f>SUM(L252:L254)</f>
        <v>0</v>
      </c>
      <c r="M258" s="57">
        <f>SUM(M252:M254)</f>
        <v>0</v>
      </c>
      <c r="N258" s="57">
        <f>SUM(N252:N254)</f>
        <v>1263.6600000000001</v>
      </c>
      <c r="O258" s="57"/>
    </row>
    <row r="259" spans="1:15" ht="12.75" customHeight="1">
      <c r="A259" s="272">
        <v>29</v>
      </c>
      <c r="B259" s="274" t="s">
        <v>74</v>
      </c>
      <c r="C259" s="276" t="s">
        <v>93</v>
      </c>
      <c r="D259" s="272">
        <v>870</v>
      </c>
      <c r="E259" s="278" t="s">
        <v>99</v>
      </c>
      <c r="F259" s="280" t="s">
        <v>19</v>
      </c>
      <c r="G259" s="287" t="s">
        <v>75</v>
      </c>
      <c r="H259" s="27">
        <v>127</v>
      </c>
      <c r="I259" s="169" t="s">
        <v>102</v>
      </c>
      <c r="J259" s="28">
        <v>302.8</v>
      </c>
      <c r="K259" s="28">
        <v>302.8</v>
      </c>
      <c r="L259" s="28"/>
      <c r="M259" s="28"/>
      <c r="N259" s="28">
        <f>J259-L259-M259</f>
        <v>302.8</v>
      </c>
      <c r="O259" s="57"/>
    </row>
    <row r="260" spans="1:15">
      <c r="A260" s="273"/>
      <c r="B260" s="275"/>
      <c r="C260" s="277"/>
      <c r="D260" s="273"/>
      <c r="E260" s="279"/>
      <c r="F260" s="281"/>
      <c r="G260" s="288"/>
      <c r="H260" s="27">
        <v>148</v>
      </c>
      <c r="I260" s="169" t="s">
        <v>133</v>
      </c>
      <c r="J260" s="28">
        <v>465.92</v>
      </c>
      <c r="K260" s="28">
        <v>465.92</v>
      </c>
      <c r="L260" s="28"/>
      <c r="M260" s="28"/>
      <c r="N260" s="28">
        <f>J260-L260-M260</f>
        <v>465.92</v>
      </c>
      <c r="O260" s="57"/>
    </row>
    <row r="261" spans="1:15">
      <c r="A261" s="273"/>
      <c r="B261" s="275"/>
      <c r="C261" s="277"/>
      <c r="D261" s="273"/>
      <c r="E261" s="279"/>
      <c r="F261" s="281"/>
      <c r="G261" s="288"/>
      <c r="H261" s="27"/>
      <c r="I261" s="169"/>
      <c r="J261" s="28"/>
      <c r="K261" s="28"/>
      <c r="L261" s="28"/>
      <c r="M261" s="28"/>
      <c r="N261" s="28"/>
      <c r="O261" s="57"/>
    </row>
    <row r="262" spans="1:15">
      <c r="A262" s="68"/>
      <c r="B262" s="109"/>
      <c r="C262" s="116"/>
      <c r="D262" s="68"/>
      <c r="E262" s="82"/>
      <c r="F262" s="153"/>
      <c r="G262" s="288"/>
      <c r="H262" s="27"/>
      <c r="I262" s="169"/>
      <c r="J262" s="28"/>
      <c r="K262" s="28"/>
      <c r="L262" s="28"/>
      <c r="M262" s="28"/>
      <c r="N262" s="28"/>
      <c r="O262" s="57"/>
    </row>
    <row r="263" spans="1:15">
      <c r="A263" s="68"/>
      <c r="B263" s="109"/>
      <c r="C263" s="116"/>
      <c r="D263" s="68"/>
      <c r="E263" s="82"/>
      <c r="F263" s="153"/>
      <c r="G263" s="289"/>
      <c r="H263" s="27"/>
      <c r="I263" s="169"/>
      <c r="J263" s="28"/>
      <c r="K263" s="28"/>
      <c r="L263" s="28"/>
      <c r="M263" s="28"/>
      <c r="N263" s="28"/>
      <c r="O263" s="57"/>
    </row>
    <row r="264" spans="1:15">
      <c r="A264" s="54"/>
      <c r="B264" s="112" t="s">
        <v>13</v>
      </c>
      <c r="C264" s="117"/>
      <c r="D264" s="56"/>
      <c r="E264" s="55"/>
      <c r="F264" s="138"/>
      <c r="G264" s="55"/>
      <c r="H264" s="27"/>
      <c r="I264" s="169"/>
      <c r="J264" s="57">
        <f>SUM(J259:J261)</f>
        <v>768.72</v>
      </c>
      <c r="K264" s="57">
        <f>SUM(K259:K261)</f>
        <v>768.72</v>
      </c>
      <c r="L264" s="57">
        <f>SUM(L259:L261)</f>
        <v>0</v>
      </c>
      <c r="M264" s="57">
        <f>SUM(M259:M261)</f>
        <v>0</v>
      </c>
      <c r="N264" s="57">
        <f>SUM(N259:N261)</f>
        <v>768.72</v>
      </c>
      <c r="O264" s="57"/>
    </row>
    <row r="265" spans="1:15" ht="12.75" customHeight="1">
      <c r="A265" s="290">
        <v>30</v>
      </c>
      <c r="B265" s="274" t="s">
        <v>63</v>
      </c>
      <c r="C265" s="276" t="s">
        <v>14</v>
      </c>
      <c r="D265" s="272">
        <v>3</v>
      </c>
      <c r="E265" s="278" t="s">
        <v>99</v>
      </c>
      <c r="F265" s="280" t="s">
        <v>14</v>
      </c>
      <c r="G265" s="287" t="s">
        <v>65</v>
      </c>
      <c r="H265" s="27">
        <v>2448</v>
      </c>
      <c r="I265" s="169" t="s">
        <v>102</v>
      </c>
      <c r="J265" s="28">
        <v>249.78</v>
      </c>
      <c r="K265" s="28">
        <v>249.78</v>
      </c>
      <c r="L265" s="28"/>
      <c r="M265" s="28"/>
      <c r="N265" s="28">
        <f>J265-L265-M265</f>
        <v>249.78</v>
      </c>
      <c r="O265" s="57"/>
    </row>
    <row r="266" spans="1:15">
      <c r="A266" s="290"/>
      <c r="B266" s="275"/>
      <c r="C266" s="277"/>
      <c r="D266" s="273"/>
      <c r="E266" s="279"/>
      <c r="F266" s="281"/>
      <c r="G266" s="288"/>
      <c r="H266" s="27">
        <v>2476</v>
      </c>
      <c r="I266" s="169" t="s">
        <v>125</v>
      </c>
      <c r="J266" s="28">
        <v>297.89</v>
      </c>
      <c r="K266" s="28">
        <v>297.89</v>
      </c>
      <c r="L266" s="28"/>
      <c r="M266" s="28"/>
      <c r="N266" s="28">
        <f>J266-L266-M266</f>
        <v>297.89</v>
      </c>
      <c r="O266" s="57"/>
    </row>
    <row r="267" spans="1:15">
      <c r="A267" s="290"/>
      <c r="B267" s="275"/>
      <c r="C267" s="277"/>
      <c r="D267" s="273"/>
      <c r="E267" s="279"/>
      <c r="F267" s="281"/>
      <c r="G267" s="288"/>
      <c r="H267" s="27"/>
      <c r="I267" s="169"/>
      <c r="J267" s="57"/>
      <c r="K267" s="57"/>
      <c r="L267" s="57"/>
      <c r="M267" s="57"/>
      <c r="N267" s="57"/>
      <c r="O267" s="57"/>
    </row>
    <row r="268" spans="1:15">
      <c r="A268" s="290"/>
      <c r="B268" s="275"/>
      <c r="C268" s="116"/>
      <c r="D268" s="68"/>
      <c r="E268" s="82"/>
      <c r="F268" s="153"/>
      <c r="G268" s="288"/>
      <c r="H268" s="27"/>
      <c r="I268" s="169"/>
      <c r="J268" s="57"/>
      <c r="K268" s="57"/>
      <c r="L268" s="57"/>
      <c r="M268" s="57"/>
      <c r="N268" s="57"/>
      <c r="O268" s="57"/>
    </row>
    <row r="269" spans="1:15">
      <c r="A269" s="290"/>
      <c r="B269" s="275"/>
      <c r="C269" s="116"/>
      <c r="D269" s="68"/>
      <c r="E269" s="82"/>
      <c r="F269" s="153"/>
      <c r="G269" s="288"/>
      <c r="H269" s="27"/>
      <c r="I269" s="169"/>
      <c r="J269" s="57"/>
      <c r="K269" s="57"/>
      <c r="L269" s="57"/>
      <c r="M269" s="57"/>
      <c r="N269" s="57"/>
      <c r="O269" s="57"/>
    </row>
    <row r="270" spans="1:15">
      <c r="A270" s="290"/>
      <c r="B270" s="275"/>
      <c r="C270" s="116"/>
      <c r="D270" s="68"/>
      <c r="E270" s="82"/>
      <c r="F270" s="153"/>
      <c r="G270" s="288"/>
      <c r="H270" s="27"/>
      <c r="I270" s="169"/>
      <c r="J270" s="57"/>
      <c r="K270" s="57"/>
      <c r="L270" s="57"/>
      <c r="M270" s="57"/>
      <c r="N270" s="57"/>
      <c r="O270" s="57"/>
    </row>
    <row r="271" spans="1:15">
      <c r="A271" s="290"/>
      <c r="B271" s="124"/>
      <c r="C271" s="116"/>
      <c r="D271" s="68"/>
      <c r="E271" s="82"/>
      <c r="F271" s="153"/>
      <c r="G271" s="288"/>
      <c r="H271" s="27"/>
      <c r="I271" s="169"/>
      <c r="J271" s="57"/>
      <c r="K271" s="57"/>
      <c r="L271" s="57"/>
      <c r="M271" s="57"/>
      <c r="N271" s="57"/>
      <c r="O271" s="57"/>
    </row>
    <row r="272" spans="1:15">
      <c r="A272" s="84"/>
      <c r="B272" s="3" t="s">
        <v>85</v>
      </c>
      <c r="C272" s="4"/>
      <c r="D272" s="31"/>
      <c r="E272" s="31"/>
      <c r="F272" s="4"/>
      <c r="G272" s="32"/>
      <c r="H272" s="27"/>
      <c r="I272" s="169"/>
      <c r="J272" s="57">
        <f>SUM(J265:J267)</f>
        <v>547.66999999999996</v>
      </c>
      <c r="K272" s="57">
        <f>SUM(K265:K267)</f>
        <v>547.66999999999996</v>
      </c>
      <c r="L272" s="57">
        <f>SUM(L265:L267)</f>
        <v>0</v>
      </c>
      <c r="M272" s="57">
        <f>SUM(M265:M267)</f>
        <v>0</v>
      </c>
      <c r="N272" s="57">
        <f>SUM(N265:N267)</f>
        <v>547.66999999999996</v>
      </c>
      <c r="O272" s="24"/>
    </row>
    <row r="273" spans="1:17">
      <c r="A273" s="3"/>
      <c r="B273" s="3" t="s">
        <v>21</v>
      </c>
      <c r="C273" s="4"/>
      <c r="D273" s="31"/>
      <c r="E273" s="31"/>
      <c r="F273" s="4"/>
      <c r="G273" s="32"/>
      <c r="H273" s="26"/>
      <c r="I273" s="30"/>
      <c r="J273" s="24">
        <f t="shared" ref="J273:O273" si="10">J23+J43+J50+J56+J63+J71+J78+J86+J92+J103+J110+J117+J140+J149+J158+J172+J189+J196+J203+J209+J215+J221+J227+J233+J239+J245+J251+J258+J264+J272</f>
        <v>872735.90000000014</v>
      </c>
      <c r="K273" s="24">
        <f t="shared" si="10"/>
        <v>860296.1100000001</v>
      </c>
      <c r="L273" s="24">
        <f t="shared" si="10"/>
        <v>6294.31</v>
      </c>
      <c r="M273" s="24">
        <f t="shared" si="10"/>
        <v>12439.79</v>
      </c>
      <c r="N273" s="24">
        <f t="shared" si="10"/>
        <v>850000.00000000023</v>
      </c>
      <c r="O273" s="24">
        <f t="shared" si="10"/>
        <v>4001.8000000000011</v>
      </c>
    </row>
    <row r="274" spans="1:17">
      <c r="A274" s="70"/>
      <c r="B274" s="70"/>
      <c r="C274" s="74"/>
      <c r="D274" s="72"/>
      <c r="E274" s="72"/>
      <c r="F274" s="74"/>
      <c r="G274" s="34"/>
      <c r="H274" s="73"/>
      <c r="I274" s="71"/>
      <c r="J274" s="75"/>
      <c r="K274" s="75"/>
      <c r="L274" s="75"/>
      <c r="M274" s="75"/>
      <c r="N274" s="75"/>
      <c r="O274" s="75"/>
    </row>
    <row r="275" spans="1:17">
      <c r="A275" s="128" t="s">
        <v>90</v>
      </c>
      <c r="B275" s="128"/>
      <c r="C275" s="141"/>
      <c r="D275" s="98"/>
      <c r="E275" s="41"/>
      <c r="F275" s="120" t="s">
        <v>88</v>
      </c>
      <c r="G275" s="79"/>
      <c r="H275" s="35"/>
      <c r="I275" s="98"/>
      <c r="J275" s="1"/>
      <c r="K275" s="123" t="s">
        <v>89</v>
      </c>
      <c r="L275" s="123"/>
      <c r="M275" s="123"/>
      <c r="N275" s="123"/>
      <c r="O275" s="6"/>
      <c r="Q275" s="2"/>
    </row>
    <row r="276" spans="1:17">
      <c r="A276" s="140" t="s">
        <v>45</v>
      </c>
      <c r="B276" s="140"/>
      <c r="C276" s="142"/>
      <c r="D276" s="49"/>
      <c r="E276" s="42"/>
      <c r="F276" s="45" t="s">
        <v>22</v>
      </c>
      <c r="G276" s="39"/>
      <c r="H276" s="80"/>
      <c r="I276" s="49"/>
      <c r="J276" s="46"/>
      <c r="K276" s="45" t="s">
        <v>91</v>
      </c>
      <c r="L276" s="6"/>
      <c r="M276" s="43"/>
      <c r="N276" s="43"/>
      <c r="O276" s="6"/>
      <c r="Q276" s="2"/>
    </row>
    <row r="277" spans="1:17">
      <c r="A277" s="38"/>
      <c r="B277" s="47"/>
      <c r="C277" s="36"/>
      <c r="D277" s="98"/>
      <c r="E277" s="40"/>
      <c r="F277" s="121"/>
      <c r="G277" s="39"/>
      <c r="H277" s="39"/>
      <c r="I277" s="49"/>
      <c r="J277" s="37"/>
      <c r="K277" s="45"/>
      <c r="L277" s="6"/>
      <c r="M277" s="43"/>
      <c r="N277" s="43"/>
      <c r="O277" s="6"/>
      <c r="P277" s="2"/>
      <c r="Q277" s="2"/>
    </row>
    <row r="278" spans="1:17">
      <c r="A278" s="38"/>
      <c r="B278" s="47"/>
      <c r="C278" s="36"/>
      <c r="D278" s="99"/>
      <c r="E278" s="48"/>
      <c r="F278" s="121"/>
      <c r="G278" s="81"/>
      <c r="H278" s="41"/>
      <c r="I278" s="49"/>
      <c r="J278" s="50"/>
      <c r="K278" s="51"/>
      <c r="L278" s="6"/>
      <c r="M278" s="43"/>
      <c r="N278" s="6"/>
      <c r="O278" s="43"/>
      <c r="Q278" s="164"/>
    </row>
    <row r="279" spans="1:17">
      <c r="A279" s="38"/>
      <c r="B279" s="33"/>
      <c r="C279" s="143"/>
      <c r="D279" s="100"/>
      <c r="E279" s="6"/>
      <c r="F279" s="53"/>
      <c r="G279" s="38"/>
      <c r="H279" s="35"/>
      <c r="I279" s="49"/>
      <c r="J279" s="50"/>
      <c r="K279" s="2"/>
      <c r="L279" s="52" t="s">
        <v>62</v>
      </c>
      <c r="M279" s="43"/>
      <c r="N279" s="43"/>
      <c r="O279" s="6"/>
    </row>
    <row r="280" spans="1:17">
      <c r="A280" s="38"/>
      <c r="B280" s="33"/>
      <c r="C280" s="143"/>
      <c r="D280" s="100"/>
      <c r="E280" s="6"/>
      <c r="F280" s="53"/>
      <c r="G280" s="38"/>
      <c r="H280" s="81"/>
      <c r="I280" s="100"/>
      <c r="J280" s="43"/>
      <c r="K280" s="2"/>
      <c r="L280" s="43" t="s">
        <v>73</v>
      </c>
      <c r="M280" s="43"/>
      <c r="N280" s="43"/>
      <c r="O280" s="6"/>
    </row>
    <row r="281" spans="1:17">
      <c r="A281" s="38"/>
      <c r="B281" s="33"/>
      <c r="C281" s="143"/>
      <c r="D281" s="100"/>
      <c r="E281" s="6"/>
      <c r="F281" s="53"/>
      <c r="G281" s="38"/>
      <c r="H281" s="38"/>
      <c r="I281" s="100"/>
      <c r="J281" s="43"/>
      <c r="K281" s="43"/>
      <c r="L281" s="6"/>
      <c r="M281" s="43"/>
      <c r="N281" s="6"/>
      <c r="O281" s="6"/>
    </row>
  </sheetData>
  <mergeCells count="218">
    <mergeCell ref="A24:A41"/>
    <mergeCell ref="B24:B41"/>
    <mergeCell ref="C24:C41"/>
    <mergeCell ref="D24:D41"/>
    <mergeCell ref="E24:E41"/>
    <mergeCell ref="F24:F41"/>
    <mergeCell ref="B1:N1"/>
    <mergeCell ref="A4:A5"/>
    <mergeCell ref="B4:B5"/>
    <mergeCell ref="C4:C5"/>
    <mergeCell ref="F4:F5"/>
    <mergeCell ref="G4:G5"/>
    <mergeCell ref="H4:J4"/>
    <mergeCell ref="M4:M5"/>
    <mergeCell ref="G24:G41"/>
    <mergeCell ref="A6:A17"/>
    <mergeCell ref="B6:B17"/>
    <mergeCell ref="C6:C17"/>
    <mergeCell ref="D6:D17"/>
    <mergeCell ref="E6:E17"/>
    <mergeCell ref="F6:F17"/>
    <mergeCell ref="G6:G17"/>
    <mergeCell ref="G44:G48"/>
    <mergeCell ref="A51:A55"/>
    <mergeCell ref="B51:B55"/>
    <mergeCell ref="C51:C55"/>
    <mergeCell ref="D51:D55"/>
    <mergeCell ref="E51:E55"/>
    <mergeCell ref="F51:F55"/>
    <mergeCell ref="G51:G55"/>
    <mergeCell ref="A44:A48"/>
    <mergeCell ref="B44:B48"/>
    <mergeCell ref="C44:C48"/>
    <mergeCell ref="D44:D48"/>
    <mergeCell ref="E44:E48"/>
    <mergeCell ref="F44:F48"/>
    <mergeCell ref="F64:F70"/>
    <mergeCell ref="G64:G70"/>
    <mergeCell ref="A57:A62"/>
    <mergeCell ref="B57:B62"/>
    <mergeCell ref="C57:C62"/>
    <mergeCell ref="D57:D62"/>
    <mergeCell ref="E57:E62"/>
    <mergeCell ref="F57:F62"/>
    <mergeCell ref="C72:C77"/>
    <mergeCell ref="D72:D77"/>
    <mergeCell ref="E72:E77"/>
    <mergeCell ref="F72:F77"/>
    <mergeCell ref="G57:G62"/>
    <mergeCell ref="A64:A70"/>
    <mergeCell ref="B64:B70"/>
    <mergeCell ref="C64:C70"/>
    <mergeCell ref="D64:D70"/>
    <mergeCell ref="E64:E70"/>
    <mergeCell ref="G72:G77"/>
    <mergeCell ref="A87:A91"/>
    <mergeCell ref="B87:B91"/>
    <mergeCell ref="C87:C91"/>
    <mergeCell ref="D87:D91"/>
    <mergeCell ref="E87:E91"/>
    <mergeCell ref="F87:F91"/>
    <mergeCell ref="G87:G91"/>
    <mergeCell ref="A72:A77"/>
    <mergeCell ref="B72:B77"/>
    <mergeCell ref="A79:A85"/>
    <mergeCell ref="B79:B85"/>
    <mergeCell ref="C79:C85"/>
    <mergeCell ref="D79:D85"/>
    <mergeCell ref="E79:E85"/>
    <mergeCell ref="F79:F85"/>
    <mergeCell ref="G79:G85"/>
    <mergeCell ref="F104:F108"/>
    <mergeCell ref="G104:G108"/>
    <mergeCell ref="A93:A100"/>
    <mergeCell ref="B93:B100"/>
    <mergeCell ref="C93:C100"/>
    <mergeCell ref="D93:D100"/>
    <mergeCell ref="E93:E100"/>
    <mergeCell ref="F93:F100"/>
    <mergeCell ref="C111:C113"/>
    <mergeCell ref="D111:D113"/>
    <mergeCell ref="E111:E113"/>
    <mergeCell ref="F111:F113"/>
    <mergeCell ref="G93:G100"/>
    <mergeCell ref="A104:A108"/>
    <mergeCell ref="B104:B108"/>
    <mergeCell ref="C104:C108"/>
    <mergeCell ref="D104:D108"/>
    <mergeCell ref="E104:E108"/>
    <mergeCell ref="G111:G116"/>
    <mergeCell ref="A118:A135"/>
    <mergeCell ref="B118:B135"/>
    <mergeCell ref="C118:C135"/>
    <mergeCell ref="D118:D135"/>
    <mergeCell ref="E118:E135"/>
    <mergeCell ref="F118:F135"/>
    <mergeCell ref="G118:G135"/>
    <mergeCell ref="A111:A113"/>
    <mergeCell ref="B111:B113"/>
    <mergeCell ref="A159:A171"/>
    <mergeCell ref="B159:B171"/>
    <mergeCell ref="F150:F157"/>
    <mergeCell ref="G150:G157"/>
    <mergeCell ref="A141:A146"/>
    <mergeCell ref="B141:B146"/>
    <mergeCell ref="C141:C146"/>
    <mergeCell ref="D141:D146"/>
    <mergeCell ref="E141:E146"/>
    <mergeCell ref="F141:F146"/>
    <mergeCell ref="C159:C171"/>
    <mergeCell ref="D159:D171"/>
    <mergeCell ref="E159:E171"/>
    <mergeCell ref="F159:F171"/>
    <mergeCell ref="G141:G146"/>
    <mergeCell ref="A150:A157"/>
    <mergeCell ref="B150:B157"/>
    <mergeCell ref="C150:C157"/>
    <mergeCell ref="D150:D157"/>
    <mergeCell ref="E150:E157"/>
    <mergeCell ref="G159:G171"/>
    <mergeCell ref="G204:G208"/>
    <mergeCell ref="G197:G202"/>
    <mergeCell ref="A190:A193"/>
    <mergeCell ref="B190:B193"/>
    <mergeCell ref="G190:G195"/>
    <mergeCell ref="C190:C193"/>
    <mergeCell ref="D190:D193"/>
    <mergeCell ref="A173:A187"/>
    <mergeCell ref="B173:B187"/>
    <mergeCell ref="C173:C187"/>
    <mergeCell ref="D173:D187"/>
    <mergeCell ref="E173:E187"/>
    <mergeCell ref="F173:F187"/>
    <mergeCell ref="G173:G187"/>
    <mergeCell ref="E190:E193"/>
    <mergeCell ref="F190:F193"/>
    <mergeCell ref="A197:A202"/>
    <mergeCell ref="C204:C208"/>
    <mergeCell ref="G228:G232"/>
    <mergeCell ref="G252:G257"/>
    <mergeCell ref="G246:G250"/>
    <mergeCell ref="G234:G238"/>
    <mergeCell ref="G240:G244"/>
    <mergeCell ref="A252:A254"/>
    <mergeCell ref="B252:B254"/>
    <mergeCell ref="A210:A214"/>
    <mergeCell ref="B210:B214"/>
    <mergeCell ref="G216:G220"/>
    <mergeCell ref="G210:G214"/>
    <mergeCell ref="A216:A218"/>
    <mergeCell ref="B216:B218"/>
    <mergeCell ref="C216:C218"/>
    <mergeCell ref="D216:D218"/>
    <mergeCell ref="G222:G226"/>
    <mergeCell ref="F222:F224"/>
    <mergeCell ref="E222:E224"/>
    <mergeCell ref="D222:D224"/>
    <mergeCell ref="C252:C254"/>
    <mergeCell ref="D252:D254"/>
    <mergeCell ref="E252:E254"/>
    <mergeCell ref="F252:F254"/>
    <mergeCell ref="F246:F248"/>
    <mergeCell ref="G259:G263"/>
    <mergeCell ref="A265:A271"/>
    <mergeCell ref="B265:B270"/>
    <mergeCell ref="C265:C267"/>
    <mergeCell ref="D265:D267"/>
    <mergeCell ref="E265:E267"/>
    <mergeCell ref="F265:F267"/>
    <mergeCell ref="G265:G271"/>
    <mergeCell ref="A259:A261"/>
    <mergeCell ref="B259:B261"/>
    <mergeCell ref="C259:C261"/>
    <mergeCell ref="D259:D261"/>
    <mergeCell ref="E259:E261"/>
    <mergeCell ref="F259:F261"/>
    <mergeCell ref="C210:C214"/>
    <mergeCell ref="D210:D214"/>
    <mergeCell ref="E210:E214"/>
    <mergeCell ref="F210:F214"/>
    <mergeCell ref="E216:E218"/>
    <mergeCell ref="F216:F218"/>
    <mergeCell ref="A204:A208"/>
    <mergeCell ref="B204:B208"/>
    <mergeCell ref="B197:B202"/>
    <mergeCell ref="C197:C202"/>
    <mergeCell ref="D197:D202"/>
    <mergeCell ref="E197:E202"/>
    <mergeCell ref="F197:F202"/>
    <mergeCell ref="D204:D208"/>
    <mergeCell ref="E204:E208"/>
    <mergeCell ref="F204:F208"/>
    <mergeCell ref="D234:D236"/>
    <mergeCell ref="E234:E236"/>
    <mergeCell ref="F234:F236"/>
    <mergeCell ref="C240:C242"/>
    <mergeCell ref="D240:D242"/>
    <mergeCell ref="D246:D248"/>
    <mergeCell ref="E246:E248"/>
    <mergeCell ref="A240:A242"/>
    <mergeCell ref="B240:B242"/>
    <mergeCell ref="A246:A248"/>
    <mergeCell ref="B246:B248"/>
    <mergeCell ref="C246:C248"/>
    <mergeCell ref="E240:E242"/>
    <mergeCell ref="F240:F242"/>
    <mergeCell ref="A234:A236"/>
    <mergeCell ref="B234:B236"/>
    <mergeCell ref="C234:C236"/>
    <mergeCell ref="A222:A224"/>
    <mergeCell ref="B222:B224"/>
    <mergeCell ref="C222:C224"/>
    <mergeCell ref="A228:A230"/>
    <mergeCell ref="B228:B230"/>
    <mergeCell ref="C228:C230"/>
    <mergeCell ref="D228:D230"/>
    <mergeCell ref="E228:E230"/>
    <mergeCell ref="F228:F230"/>
  </mergeCells>
  <phoneticPr fontId="8" type="noConversion"/>
  <pageMargins left="0.5" right="0.5" top="0.5" bottom="0.25" header="0.5" footer="0.25"/>
  <pageSetup paperSize="9" orientation="landscape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3"/>
  <sheetViews>
    <sheetView topLeftCell="A187" workbookViewId="0">
      <selection activeCell="B199" sqref="B199:G203"/>
    </sheetView>
  </sheetViews>
  <sheetFormatPr defaultRowHeight="12.75"/>
  <cols>
    <col min="1" max="1" width="3.140625" customWidth="1"/>
    <col min="2" max="2" width="14" customWidth="1"/>
    <col min="3" max="3" width="9.42578125" style="122" customWidth="1"/>
    <col min="4" max="4" width="4.5703125" customWidth="1"/>
    <col min="5" max="5" width="7.5703125" customWidth="1"/>
    <col min="6" max="6" width="10.85546875" customWidth="1"/>
    <col min="7" max="7" width="7.5703125" customWidth="1"/>
    <col min="8" max="8" width="11" bestFit="1" customWidth="1"/>
    <col min="9" max="9" width="10.28515625" style="101" customWidth="1"/>
    <col min="10" max="10" width="9.85546875" bestFit="1" customWidth="1"/>
    <col min="11" max="11" width="10.5703125" customWidth="1"/>
    <col min="13" max="13" width="8.85546875" bestFit="1" customWidth="1"/>
    <col min="14" max="14" width="12.42578125" bestFit="1" customWidth="1"/>
    <col min="15" max="15" width="8.42578125" customWidth="1"/>
    <col min="16" max="17" width="10.140625" bestFit="1" customWidth="1"/>
  </cols>
  <sheetData>
    <row r="1" spans="1:17">
      <c r="A1" s="6"/>
      <c r="B1" s="334" t="s">
        <v>170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8"/>
    </row>
    <row r="2" spans="1:17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7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7">
      <c r="A4" s="335" t="s">
        <v>27</v>
      </c>
      <c r="B4" s="336" t="s">
        <v>0</v>
      </c>
      <c r="C4" s="337" t="s">
        <v>1</v>
      </c>
      <c r="D4" s="125" t="s">
        <v>2</v>
      </c>
      <c r="E4" s="158" t="s">
        <v>97</v>
      </c>
      <c r="F4" s="338" t="s">
        <v>3</v>
      </c>
      <c r="G4" s="328" t="s">
        <v>4</v>
      </c>
      <c r="H4" s="340" t="s">
        <v>5</v>
      </c>
      <c r="I4" s="340"/>
      <c r="J4" s="341"/>
      <c r="K4" s="89" t="s">
        <v>6</v>
      </c>
      <c r="L4" s="91" t="s">
        <v>37</v>
      </c>
      <c r="M4" s="342" t="s">
        <v>7</v>
      </c>
      <c r="N4" s="93" t="s">
        <v>18</v>
      </c>
      <c r="O4" s="94" t="s">
        <v>64</v>
      </c>
    </row>
    <row r="5" spans="1:17">
      <c r="A5" s="335"/>
      <c r="B5" s="336"/>
      <c r="C5" s="337"/>
      <c r="D5" s="160" t="s">
        <v>96</v>
      </c>
      <c r="E5" s="159" t="s">
        <v>8</v>
      </c>
      <c r="F5" s="338"/>
      <c r="G5" s="339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342"/>
      <c r="N5" s="85" t="s">
        <v>17</v>
      </c>
      <c r="O5" s="95" t="s">
        <v>29</v>
      </c>
    </row>
    <row r="6" spans="1:17">
      <c r="A6" s="272">
        <v>1</v>
      </c>
      <c r="B6" s="324" t="s">
        <v>36</v>
      </c>
      <c r="C6" s="327" t="s">
        <v>14</v>
      </c>
      <c r="D6" s="329">
        <v>13</v>
      </c>
      <c r="E6" s="346" t="s">
        <v>98</v>
      </c>
      <c r="F6" s="333" t="s">
        <v>14</v>
      </c>
      <c r="G6" s="331" t="s">
        <v>79</v>
      </c>
      <c r="H6" s="12">
        <v>56663</v>
      </c>
      <c r="I6" s="166" t="s">
        <v>133</v>
      </c>
      <c r="J6" s="13">
        <v>12257.24</v>
      </c>
      <c r="K6" s="87">
        <v>12257.24</v>
      </c>
      <c r="L6" s="88"/>
      <c r="M6" s="11"/>
      <c r="N6" s="13">
        <f>K6-M6</f>
        <v>12257.24</v>
      </c>
      <c r="O6" s="88"/>
    </row>
    <row r="7" spans="1:17">
      <c r="A7" s="273"/>
      <c r="B7" s="325"/>
      <c r="C7" s="345"/>
      <c r="D7" s="329"/>
      <c r="E7" s="346"/>
      <c r="F7" s="347"/>
      <c r="G7" s="348"/>
      <c r="H7" s="12">
        <v>56664</v>
      </c>
      <c r="I7" s="166" t="s">
        <v>133</v>
      </c>
      <c r="J7" s="13">
        <v>1768.86</v>
      </c>
      <c r="K7" s="13">
        <v>1768.86</v>
      </c>
      <c r="L7" s="11"/>
      <c r="M7" s="11"/>
      <c r="N7" s="13">
        <f>J7-L7-M7</f>
        <v>1768.86</v>
      </c>
      <c r="O7" s="11"/>
    </row>
    <row r="8" spans="1:17">
      <c r="A8" s="273"/>
      <c r="B8" s="325"/>
      <c r="C8" s="345"/>
      <c r="D8" s="329"/>
      <c r="E8" s="346"/>
      <c r="F8" s="347"/>
      <c r="G8" s="348"/>
      <c r="H8" s="134">
        <v>56792</v>
      </c>
      <c r="I8" s="168" t="s">
        <v>164</v>
      </c>
      <c r="J8" s="136">
        <v>33298.99</v>
      </c>
      <c r="K8" s="136">
        <v>33298.99</v>
      </c>
      <c r="L8" s="136"/>
      <c r="M8" s="136"/>
      <c r="N8" s="13">
        <f>J8-L8-M8</f>
        <v>33298.99</v>
      </c>
      <c r="O8" s="11"/>
    </row>
    <row r="9" spans="1:17">
      <c r="A9" s="273"/>
      <c r="B9" s="325"/>
      <c r="C9" s="345"/>
      <c r="D9" s="329"/>
      <c r="E9" s="346"/>
      <c r="F9" s="347"/>
      <c r="G9" s="348"/>
      <c r="H9" s="12">
        <v>56836</v>
      </c>
      <c r="I9" s="166" t="s">
        <v>159</v>
      </c>
      <c r="J9" s="13">
        <v>131.54</v>
      </c>
      <c r="K9" s="13">
        <v>131.54</v>
      </c>
      <c r="L9" s="11"/>
      <c r="M9" s="11"/>
      <c r="N9" s="13">
        <f>J9-L9-M9</f>
        <v>131.54</v>
      </c>
      <c r="O9" s="11"/>
    </row>
    <row r="10" spans="1:17">
      <c r="A10" s="273"/>
      <c r="B10" s="325"/>
      <c r="C10" s="345"/>
      <c r="D10" s="329"/>
      <c r="E10" s="346"/>
      <c r="F10" s="347"/>
      <c r="G10" s="348"/>
      <c r="H10" s="12">
        <v>56837</v>
      </c>
      <c r="I10" s="166" t="s">
        <v>159</v>
      </c>
      <c r="J10" s="13">
        <v>14456.8</v>
      </c>
      <c r="K10" s="13">
        <v>14456.8</v>
      </c>
      <c r="L10" s="11"/>
      <c r="M10" s="11"/>
      <c r="N10" s="13">
        <f>J10-L10-M10</f>
        <v>14456.8</v>
      </c>
      <c r="O10" s="11"/>
    </row>
    <row r="11" spans="1:17">
      <c r="A11" s="273"/>
      <c r="B11" s="325"/>
      <c r="C11" s="345"/>
      <c r="D11" s="329"/>
      <c r="E11" s="346"/>
      <c r="F11" s="347"/>
      <c r="G11" s="348"/>
      <c r="H11" s="12">
        <v>56857</v>
      </c>
      <c r="I11" s="166" t="s">
        <v>160</v>
      </c>
      <c r="J11" s="13">
        <v>252.6</v>
      </c>
      <c r="K11" s="13">
        <v>252.6</v>
      </c>
      <c r="L11" s="11"/>
      <c r="M11" s="11"/>
      <c r="N11" s="13">
        <v>191.1</v>
      </c>
      <c r="O11" s="11">
        <f>K11-N11</f>
        <v>61.5</v>
      </c>
    </row>
    <row r="12" spans="1:17">
      <c r="A12" s="273"/>
      <c r="B12" s="325"/>
      <c r="C12" s="345"/>
      <c r="D12" s="329"/>
      <c r="E12" s="346"/>
      <c r="F12" s="347"/>
      <c r="G12" s="348"/>
      <c r="H12" s="12">
        <v>56945</v>
      </c>
      <c r="I12" s="166" t="s">
        <v>155</v>
      </c>
      <c r="J12" s="13">
        <v>1263.6600000000001</v>
      </c>
      <c r="K12" s="13">
        <v>1263.6600000000001</v>
      </c>
      <c r="L12" s="11"/>
      <c r="M12" s="11"/>
      <c r="N12" s="13">
        <f>J12-L12-M12</f>
        <v>1263.6600000000001</v>
      </c>
      <c r="O12" s="11"/>
    </row>
    <row r="13" spans="1:17">
      <c r="A13" s="273"/>
      <c r="B13" s="325"/>
      <c r="C13" s="345"/>
      <c r="D13" s="329"/>
      <c r="E13" s="346"/>
      <c r="F13" s="347"/>
      <c r="G13" s="348"/>
      <c r="H13" s="12">
        <v>56947</v>
      </c>
      <c r="I13" s="166" t="s">
        <v>155</v>
      </c>
      <c r="J13" s="13">
        <v>1666.24</v>
      </c>
      <c r="K13" s="13">
        <v>1666.24</v>
      </c>
      <c r="L13" s="11"/>
      <c r="M13" s="11"/>
      <c r="N13" s="13">
        <f>J13-L13-M13</f>
        <v>1666.24</v>
      </c>
      <c r="O13" s="11"/>
    </row>
    <row r="14" spans="1:17">
      <c r="A14" s="273"/>
      <c r="B14" s="325"/>
      <c r="C14" s="345"/>
      <c r="D14" s="329"/>
      <c r="E14" s="346"/>
      <c r="F14" s="347"/>
      <c r="G14" s="348"/>
      <c r="H14" s="12"/>
      <c r="I14" s="166"/>
      <c r="J14" s="13"/>
      <c r="K14" s="13"/>
      <c r="L14" s="11"/>
      <c r="M14" s="11"/>
      <c r="N14" s="13"/>
      <c r="O14" s="11"/>
    </row>
    <row r="15" spans="1:17">
      <c r="A15" s="273"/>
      <c r="B15" s="325"/>
      <c r="C15" s="345"/>
      <c r="D15" s="329"/>
      <c r="E15" s="346"/>
      <c r="F15" s="347"/>
      <c r="G15" s="348"/>
      <c r="H15" s="12"/>
      <c r="I15" s="166"/>
      <c r="J15" s="13"/>
      <c r="K15" s="13"/>
      <c r="L15" s="11"/>
      <c r="M15" s="11"/>
      <c r="N15" s="13"/>
      <c r="O15" s="11"/>
    </row>
    <row r="16" spans="1:17">
      <c r="A16" s="58"/>
      <c r="B16" s="14" t="s">
        <v>13</v>
      </c>
      <c r="C16" s="107"/>
      <c r="D16" s="9"/>
      <c r="E16" s="16"/>
      <c r="F16" s="151"/>
      <c r="G16" s="15"/>
      <c r="H16" s="12"/>
      <c r="I16" s="166"/>
      <c r="J16" s="76">
        <f t="shared" ref="J16:O16" si="0">SUM(J6:J15)</f>
        <v>65095.929999999993</v>
      </c>
      <c r="K16" s="76">
        <f t="shared" si="0"/>
        <v>65095.929999999993</v>
      </c>
      <c r="L16" s="76">
        <f t="shared" si="0"/>
        <v>0</v>
      </c>
      <c r="M16" s="76">
        <f t="shared" si="0"/>
        <v>0</v>
      </c>
      <c r="N16" s="76">
        <f t="shared" si="0"/>
        <v>65034.429999999993</v>
      </c>
      <c r="O16" s="76">
        <f t="shared" si="0"/>
        <v>61.5</v>
      </c>
      <c r="Q16" s="2"/>
    </row>
    <row r="17" spans="1:17">
      <c r="A17" s="272">
        <v>2</v>
      </c>
      <c r="B17" s="324" t="s">
        <v>83</v>
      </c>
      <c r="C17" s="326" t="s">
        <v>86</v>
      </c>
      <c r="D17" s="328">
        <v>17</v>
      </c>
      <c r="E17" s="330" t="s">
        <v>98</v>
      </c>
      <c r="F17" s="332" t="s">
        <v>86</v>
      </c>
      <c r="G17" s="343" t="s">
        <v>39</v>
      </c>
      <c r="H17" s="18">
        <v>12414832</v>
      </c>
      <c r="I17" s="167" t="s">
        <v>102</v>
      </c>
      <c r="J17" s="19">
        <v>4614.8100000000004</v>
      </c>
      <c r="K17" s="19">
        <v>4416.83</v>
      </c>
      <c r="L17" s="20"/>
      <c r="M17" s="20">
        <v>197.98</v>
      </c>
      <c r="N17" s="19">
        <f>J17-L17-M17</f>
        <v>4416.8300000000008</v>
      </c>
      <c r="O17" s="20"/>
    </row>
    <row r="18" spans="1:17">
      <c r="A18" s="273"/>
      <c r="B18" s="325"/>
      <c r="C18" s="326"/>
      <c r="D18" s="329"/>
      <c r="E18" s="330"/>
      <c r="F18" s="332"/>
      <c r="G18" s="343"/>
      <c r="H18" s="18">
        <v>2400001</v>
      </c>
      <c r="I18" s="167" t="s">
        <v>102</v>
      </c>
      <c r="J18" s="19">
        <v>51358.11</v>
      </c>
      <c r="K18" s="19">
        <v>46932.76</v>
      </c>
      <c r="L18" s="60"/>
      <c r="M18" s="60">
        <v>4425.3500000000004</v>
      </c>
      <c r="N18" s="19">
        <f t="shared" ref="N18:N23" si="1">J18-L18-M18</f>
        <v>46932.76</v>
      </c>
      <c r="O18" s="20"/>
    </row>
    <row r="19" spans="1:17">
      <c r="A19" s="273"/>
      <c r="B19" s="325"/>
      <c r="C19" s="326"/>
      <c r="D19" s="329"/>
      <c r="E19" s="330"/>
      <c r="F19" s="332"/>
      <c r="G19" s="343"/>
      <c r="H19" s="18">
        <v>2400007</v>
      </c>
      <c r="I19" s="167" t="s">
        <v>133</v>
      </c>
      <c r="J19" s="19">
        <v>52610.14</v>
      </c>
      <c r="K19" s="19">
        <v>52610.14</v>
      </c>
      <c r="L19" s="20"/>
      <c r="M19" s="20"/>
      <c r="N19" s="19">
        <f t="shared" si="1"/>
        <v>52610.14</v>
      </c>
      <c r="O19" s="20"/>
    </row>
    <row r="20" spans="1:17">
      <c r="A20" s="273"/>
      <c r="B20" s="325"/>
      <c r="C20" s="326"/>
      <c r="D20" s="273"/>
      <c r="E20" s="330"/>
      <c r="F20" s="332"/>
      <c r="G20" s="343"/>
      <c r="H20" s="18">
        <v>2400008</v>
      </c>
      <c r="I20" s="167" t="s">
        <v>133</v>
      </c>
      <c r="J20" s="19">
        <v>5355.89</v>
      </c>
      <c r="K20" s="19">
        <v>5355.89</v>
      </c>
      <c r="L20" s="20"/>
      <c r="M20" s="20"/>
      <c r="N20" s="19">
        <f t="shared" si="1"/>
        <v>5355.89</v>
      </c>
      <c r="O20" s="20"/>
    </row>
    <row r="21" spans="1:17">
      <c r="A21" s="273"/>
      <c r="B21" s="325"/>
      <c r="C21" s="326"/>
      <c r="D21" s="273"/>
      <c r="E21" s="330"/>
      <c r="F21" s="332"/>
      <c r="G21" s="343"/>
      <c r="H21" s="18">
        <v>2400009</v>
      </c>
      <c r="I21" s="167" t="s">
        <v>133</v>
      </c>
      <c r="J21" s="19">
        <v>70664.289999999994</v>
      </c>
      <c r="K21" s="19">
        <v>70664.289999999994</v>
      </c>
      <c r="L21" s="20"/>
      <c r="M21" s="20"/>
      <c r="N21" s="19">
        <f t="shared" si="1"/>
        <v>70664.289999999994</v>
      </c>
      <c r="O21" s="20"/>
    </row>
    <row r="22" spans="1:17">
      <c r="A22" s="273"/>
      <c r="B22" s="325"/>
      <c r="C22" s="326"/>
      <c r="D22" s="273"/>
      <c r="E22" s="330"/>
      <c r="F22" s="332"/>
      <c r="G22" s="343"/>
      <c r="H22" s="18">
        <v>2400025</v>
      </c>
      <c r="I22" s="167" t="s">
        <v>133</v>
      </c>
      <c r="J22" s="19">
        <v>5941.41</v>
      </c>
      <c r="K22" s="19">
        <v>5941.41</v>
      </c>
      <c r="L22" s="20"/>
      <c r="M22" s="20"/>
      <c r="N22" s="19">
        <f t="shared" si="1"/>
        <v>5941.41</v>
      </c>
      <c r="O22" s="20"/>
    </row>
    <row r="23" spans="1:17">
      <c r="A23" s="273"/>
      <c r="B23" s="325"/>
      <c r="C23" s="326"/>
      <c r="D23" s="273"/>
      <c r="E23" s="330"/>
      <c r="F23" s="332"/>
      <c r="G23" s="343"/>
      <c r="H23" s="18">
        <v>1200009</v>
      </c>
      <c r="I23" s="167" t="s">
        <v>133</v>
      </c>
      <c r="J23" s="19">
        <v>5973.72</v>
      </c>
      <c r="K23" s="19">
        <v>5973.72</v>
      </c>
      <c r="L23" s="20"/>
      <c r="M23" s="20"/>
      <c r="N23" s="19">
        <f t="shared" si="1"/>
        <v>5973.72</v>
      </c>
      <c r="O23" s="20"/>
    </row>
    <row r="24" spans="1:17">
      <c r="A24" s="273"/>
      <c r="B24" s="325"/>
      <c r="C24" s="326"/>
      <c r="D24" s="273"/>
      <c r="E24" s="330"/>
      <c r="F24" s="332"/>
      <c r="G24" s="343"/>
      <c r="H24" s="18">
        <v>2400037</v>
      </c>
      <c r="I24" s="167" t="s">
        <v>163</v>
      </c>
      <c r="J24" s="19">
        <v>45253.89</v>
      </c>
      <c r="K24" s="19">
        <v>45253.89</v>
      </c>
      <c r="L24" s="20"/>
      <c r="M24" s="20"/>
      <c r="N24" s="19">
        <f>J24-L24-M24</f>
        <v>45253.89</v>
      </c>
      <c r="O24" s="20"/>
    </row>
    <row r="25" spans="1:17">
      <c r="A25" s="273"/>
      <c r="B25" s="325"/>
      <c r="C25" s="326"/>
      <c r="D25" s="273"/>
      <c r="E25" s="330"/>
      <c r="F25" s="332"/>
      <c r="G25" s="343"/>
      <c r="H25" s="18"/>
      <c r="I25" s="167"/>
      <c r="J25" s="19"/>
      <c r="K25" s="19"/>
      <c r="L25" s="133"/>
      <c r="M25" s="133"/>
      <c r="N25" s="19"/>
      <c r="O25" s="20"/>
    </row>
    <row r="26" spans="1:17">
      <c r="A26" s="273"/>
      <c r="B26" s="325"/>
      <c r="C26" s="326"/>
      <c r="D26" s="273"/>
      <c r="E26" s="330"/>
      <c r="F26" s="332"/>
      <c r="G26" s="343"/>
      <c r="H26" s="18"/>
      <c r="I26" s="167"/>
      <c r="J26" s="19"/>
      <c r="K26" s="19"/>
      <c r="L26" s="20"/>
      <c r="M26" s="20"/>
      <c r="N26" s="19"/>
      <c r="O26" s="20"/>
    </row>
    <row r="27" spans="1:17">
      <c r="A27" s="273"/>
      <c r="B27" s="325"/>
      <c r="C27" s="326"/>
      <c r="D27" s="273"/>
      <c r="E27" s="330"/>
      <c r="F27" s="332"/>
      <c r="G27" s="343"/>
      <c r="H27" s="18"/>
      <c r="I27" s="167"/>
      <c r="J27" s="19"/>
      <c r="K27" s="19"/>
      <c r="L27" s="20"/>
      <c r="M27" s="20"/>
      <c r="N27" s="19"/>
      <c r="O27" s="20"/>
    </row>
    <row r="28" spans="1:17">
      <c r="A28" s="273"/>
      <c r="B28" s="325"/>
      <c r="C28" s="326"/>
      <c r="D28" s="273"/>
      <c r="E28" s="330"/>
      <c r="F28" s="332"/>
      <c r="G28" s="343"/>
      <c r="H28" s="18"/>
      <c r="I28" s="167"/>
      <c r="J28" s="19"/>
      <c r="K28" s="19"/>
      <c r="L28" s="20"/>
      <c r="M28" s="20"/>
      <c r="N28" s="19"/>
      <c r="O28" s="20"/>
    </row>
    <row r="29" spans="1:17">
      <c r="A29" s="58"/>
      <c r="B29" s="108" t="s">
        <v>13</v>
      </c>
      <c r="C29" s="132"/>
      <c r="D29" s="17"/>
      <c r="E29" s="126"/>
      <c r="F29" s="139"/>
      <c r="G29" s="126"/>
      <c r="H29" s="18"/>
      <c r="I29" s="167"/>
      <c r="J29" s="24">
        <f>SUM(J17:J28)</f>
        <v>241772.26</v>
      </c>
      <c r="K29" s="24">
        <f>SUM(K17:K28)</f>
        <v>237148.93</v>
      </c>
      <c r="L29" s="24">
        <f>SUM(L17:L28)</f>
        <v>0</v>
      </c>
      <c r="M29" s="24">
        <f>SUM(M17:M28)</f>
        <v>4623.33</v>
      </c>
      <c r="N29" s="24">
        <f>SUM(N17:N28)</f>
        <v>237148.93</v>
      </c>
      <c r="O29" s="24"/>
      <c r="Q29" s="2"/>
    </row>
    <row r="30" spans="1:17">
      <c r="A30" s="272">
        <v>3</v>
      </c>
      <c r="B30" s="274" t="s">
        <v>57</v>
      </c>
      <c r="C30" s="276" t="s">
        <v>15</v>
      </c>
      <c r="D30" s="272">
        <v>852</v>
      </c>
      <c r="E30" s="278" t="s">
        <v>98</v>
      </c>
      <c r="F30" s="280" t="s">
        <v>15</v>
      </c>
      <c r="G30" s="291" t="s">
        <v>58</v>
      </c>
      <c r="H30" s="27">
        <v>1116450764</v>
      </c>
      <c r="I30" s="169" t="s">
        <v>125</v>
      </c>
      <c r="J30" s="28">
        <v>2020.8</v>
      </c>
      <c r="K30" s="28">
        <v>2020.8</v>
      </c>
      <c r="L30" s="28"/>
      <c r="M30" s="28"/>
      <c r="N30" s="28">
        <f>J30-L30-M30</f>
        <v>2020.8</v>
      </c>
      <c r="O30" s="57"/>
    </row>
    <row r="31" spans="1:17">
      <c r="A31" s="273"/>
      <c r="B31" s="275"/>
      <c r="C31" s="277"/>
      <c r="D31" s="273"/>
      <c r="E31" s="279"/>
      <c r="F31" s="281"/>
      <c r="G31" s="292"/>
      <c r="H31" s="27">
        <v>1116454528</v>
      </c>
      <c r="I31" s="169" t="s">
        <v>162</v>
      </c>
      <c r="J31" s="28">
        <v>1768.2</v>
      </c>
      <c r="K31" s="28">
        <v>1768.2</v>
      </c>
      <c r="L31" s="28"/>
      <c r="M31" s="28"/>
      <c r="N31" s="28">
        <f>J31-L31-M31</f>
        <v>1768.2</v>
      </c>
      <c r="O31" s="57"/>
    </row>
    <row r="32" spans="1:17">
      <c r="A32" s="273"/>
      <c r="B32" s="275"/>
      <c r="C32" s="277"/>
      <c r="D32" s="273"/>
      <c r="E32" s="279"/>
      <c r="F32" s="281"/>
      <c r="G32" s="292"/>
      <c r="H32" s="27"/>
      <c r="I32" s="169"/>
      <c r="J32" s="28"/>
      <c r="K32" s="28"/>
      <c r="L32" s="28"/>
      <c r="M32" s="28"/>
      <c r="N32" s="28"/>
      <c r="O32" s="57"/>
    </row>
    <row r="33" spans="1:17">
      <c r="A33" s="273"/>
      <c r="B33" s="275"/>
      <c r="C33" s="277"/>
      <c r="D33" s="273"/>
      <c r="E33" s="279"/>
      <c r="F33" s="281"/>
      <c r="G33" s="292"/>
      <c r="H33" s="27"/>
      <c r="I33" s="169"/>
      <c r="J33" s="28"/>
      <c r="K33" s="28"/>
      <c r="L33" s="28"/>
      <c r="M33" s="28"/>
      <c r="N33" s="28"/>
      <c r="O33" s="57"/>
    </row>
    <row r="34" spans="1:17">
      <c r="A34" s="273"/>
      <c r="B34" s="275"/>
      <c r="C34" s="277"/>
      <c r="D34" s="273"/>
      <c r="E34" s="279"/>
      <c r="F34" s="281"/>
      <c r="G34" s="292"/>
      <c r="H34" s="27"/>
      <c r="I34" s="169"/>
      <c r="J34" s="28"/>
      <c r="K34" s="28"/>
      <c r="L34" s="28"/>
      <c r="M34" s="28"/>
      <c r="N34" s="28"/>
      <c r="O34" s="57"/>
    </row>
    <row r="35" spans="1:17">
      <c r="A35" s="68"/>
      <c r="B35" s="109"/>
      <c r="C35" s="116"/>
      <c r="D35" s="68"/>
      <c r="E35" s="82"/>
      <c r="F35" s="153"/>
      <c r="G35" s="83"/>
      <c r="H35" s="27"/>
      <c r="I35" s="169"/>
      <c r="J35" s="28"/>
      <c r="K35" s="28"/>
      <c r="L35" s="28"/>
      <c r="M35" s="28"/>
      <c r="N35" s="28"/>
      <c r="O35" s="57"/>
    </row>
    <row r="36" spans="1:17">
      <c r="A36" s="59"/>
      <c r="B36" s="110" t="s">
        <v>13</v>
      </c>
      <c r="C36" s="117"/>
      <c r="D36" s="56"/>
      <c r="E36" s="55"/>
      <c r="F36" s="138"/>
      <c r="G36" s="55"/>
      <c r="H36" s="27"/>
      <c r="I36" s="169"/>
      <c r="J36" s="57">
        <f>SUM(J30:J34)</f>
        <v>3789</v>
      </c>
      <c r="K36" s="57">
        <f>SUM(K30:K34)</f>
        <v>3789</v>
      </c>
      <c r="L36" s="57">
        <f>SUM(L30:L34)</f>
        <v>0</v>
      </c>
      <c r="M36" s="57">
        <f>SUM(M30:M34)</f>
        <v>0</v>
      </c>
      <c r="N36" s="57">
        <f>SUM(N30:N34)</f>
        <v>3789</v>
      </c>
      <c r="O36" s="57"/>
    </row>
    <row r="37" spans="1:17" ht="12.75" customHeight="1">
      <c r="A37" s="272">
        <v>4</v>
      </c>
      <c r="B37" s="309" t="s">
        <v>69</v>
      </c>
      <c r="C37" s="276" t="s">
        <v>14</v>
      </c>
      <c r="D37" s="272">
        <v>802</v>
      </c>
      <c r="E37" s="278" t="s">
        <v>98</v>
      </c>
      <c r="F37" s="280" t="s">
        <v>14</v>
      </c>
      <c r="G37" s="287" t="s">
        <v>70</v>
      </c>
      <c r="H37" s="27">
        <v>8960093298</v>
      </c>
      <c r="I37" s="169" t="s">
        <v>133</v>
      </c>
      <c r="J37" s="28">
        <v>6577.57</v>
      </c>
      <c r="K37" s="28">
        <v>6571.11</v>
      </c>
      <c r="L37" s="28"/>
      <c r="M37" s="28">
        <v>6.46</v>
      </c>
      <c r="N37" s="28">
        <f>J37-M37</f>
        <v>6571.11</v>
      </c>
      <c r="O37" s="57"/>
    </row>
    <row r="38" spans="1:17">
      <c r="A38" s="273"/>
      <c r="B38" s="310"/>
      <c r="C38" s="277"/>
      <c r="D38" s="273"/>
      <c r="E38" s="279"/>
      <c r="F38" s="281"/>
      <c r="G38" s="288"/>
      <c r="H38" s="77">
        <v>8960094392</v>
      </c>
      <c r="I38" s="170" t="s">
        <v>155</v>
      </c>
      <c r="J38" s="78">
        <v>6589.88</v>
      </c>
      <c r="K38" s="78">
        <v>6483.54</v>
      </c>
      <c r="L38" s="78"/>
      <c r="M38" s="23">
        <v>106.34</v>
      </c>
      <c r="N38" s="28">
        <f>J38-M38</f>
        <v>6483.54</v>
      </c>
      <c r="O38" s="57"/>
    </row>
    <row r="39" spans="1:17">
      <c r="A39" s="273"/>
      <c r="B39" s="310"/>
      <c r="C39" s="277"/>
      <c r="D39" s="273"/>
      <c r="E39" s="279"/>
      <c r="F39" s="281"/>
      <c r="G39" s="288"/>
      <c r="H39" s="27"/>
      <c r="I39" s="169"/>
      <c r="J39" s="28"/>
      <c r="K39" s="28"/>
      <c r="L39" s="28"/>
      <c r="M39" s="28"/>
      <c r="N39" s="78"/>
      <c r="O39" s="57"/>
    </row>
    <row r="40" spans="1:17">
      <c r="A40" s="273"/>
      <c r="B40" s="310"/>
      <c r="C40" s="277"/>
      <c r="D40" s="273"/>
      <c r="E40" s="279"/>
      <c r="F40" s="281"/>
      <c r="G40" s="288"/>
      <c r="H40" s="27"/>
      <c r="I40" s="169"/>
      <c r="J40" s="28"/>
      <c r="K40" s="28"/>
      <c r="L40" s="28"/>
      <c r="M40" s="28"/>
      <c r="N40" s="144"/>
      <c r="O40" s="57"/>
    </row>
    <row r="41" spans="1:17">
      <c r="A41" s="273"/>
      <c r="B41" s="310"/>
      <c r="C41" s="277"/>
      <c r="D41" s="273"/>
      <c r="E41" s="279"/>
      <c r="F41" s="281"/>
      <c r="G41" s="289"/>
      <c r="H41" s="27"/>
      <c r="I41" s="169"/>
      <c r="J41" s="28"/>
      <c r="K41" s="28"/>
      <c r="L41" s="28"/>
      <c r="M41" s="28"/>
      <c r="N41" s="28"/>
      <c r="O41" s="57"/>
    </row>
    <row r="42" spans="1:17">
      <c r="A42" s="56"/>
      <c r="B42" s="112" t="s">
        <v>13</v>
      </c>
      <c r="C42" s="117"/>
      <c r="D42" s="56"/>
      <c r="E42" s="149"/>
      <c r="F42" s="138"/>
      <c r="G42" s="55"/>
      <c r="H42" s="27"/>
      <c r="I42" s="169"/>
      <c r="J42" s="57">
        <f>SUM(J37:J41)</f>
        <v>13167.45</v>
      </c>
      <c r="K42" s="57">
        <f>SUM(K37:K41)</f>
        <v>13054.65</v>
      </c>
      <c r="L42" s="57">
        <f>SUM(L37:L41)</f>
        <v>0</v>
      </c>
      <c r="M42" s="57">
        <f>SUM(M37:M41)</f>
        <v>112.8</v>
      </c>
      <c r="N42" s="57">
        <f>SUM(N37:N41)</f>
        <v>13054.65</v>
      </c>
      <c r="O42" s="57"/>
      <c r="Q42" s="2"/>
    </row>
    <row r="43" spans="1:17">
      <c r="A43" s="272">
        <v>5</v>
      </c>
      <c r="B43" s="309" t="s">
        <v>30</v>
      </c>
      <c r="C43" s="319" t="s">
        <v>44</v>
      </c>
      <c r="D43" s="272">
        <v>214</v>
      </c>
      <c r="E43" s="287" t="s">
        <v>99</v>
      </c>
      <c r="F43" s="287" t="s">
        <v>44</v>
      </c>
      <c r="G43" s="291" t="s">
        <v>40</v>
      </c>
      <c r="H43" s="22">
        <v>20151966</v>
      </c>
      <c r="I43" s="171" t="s">
        <v>125</v>
      </c>
      <c r="J43" s="22">
        <v>6338.4</v>
      </c>
      <c r="K43" s="22">
        <v>6338.4</v>
      </c>
      <c r="L43" s="22"/>
      <c r="M43" s="22"/>
      <c r="N43" s="23">
        <f>J43-L43-M43</f>
        <v>6338.4</v>
      </c>
      <c r="O43" s="57"/>
    </row>
    <row r="44" spans="1:17">
      <c r="A44" s="273"/>
      <c r="B44" s="310"/>
      <c r="C44" s="320"/>
      <c r="D44" s="273"/>
      <c r="E44" s="288"/>
      <c r="F44" s="288"/>
      <c r="G44" s="292"/>
      <c r="H44" s="22">
        <v>20152016</v>
      </c>
      <c r="I44" s="171" t="s">
        <v>125</v>
      </c>
      <c r="J44" s="22">
        <v>2527.3200000000002</v>
      </c>
      <c r="K44" s="22">
        <v>2527.3200000000002</v>
      </c>
      <c r="L44" s="28"/>
      <c r="M44" s="28"/>
      <c r="N44" s="23">
        <f>J44-L44-M44</f>
        <v>2527.3200000000002</v>
      </c>
      <c r="O44" s="57"/>
    </row>
    <row r="45" spans="1:17">
      <c r="A45" s="273"/>
      <c r="B45" s="310"/>
      <c r="C45" s="320"/>
      <c r="D45" s="273"/>
      <c r="E45" s="288"/>
      <c r="F45" s="288"/>
      <c r="G45" s="292"/>
      <c r="H45" s="27">
        <v>20152281</v>
      </c>
      <c r="I45" s="169" t="s">
        <v>159</v>
      </c>
      <c r="J45" s="28">
        <v>1263.6600000000001</v>
      </c>
      <c r="K45" s="28">
        <v>1263.6600000000001</v>
      </c>
      <c r="L45" s="28"/>
      <c r="M45" s="28"/>
      <c r="N45" s="23">
        <f>J45-L45-M45</f>
        <v>1263.6600000000001</v>
      </c>
      <c r="O45" s="57"/>
    </row>
    <row r="46" spans="1:17">
      <c r="A46" s="273"/>
      <c r="B46" s="310"/>
      <c r="C46" s="320"/>
      <c r="D46" s="273"/>
      <c r="E46" s="288"/>
      <c r="F46" s="288"/>
      <c r="G46" s="292"/>
      <c r="H46" s="27">
        <v>20152289</v>
      </c>
      <c r="I46" s="169" t="s">
        <v>160</v>
      </c>
      <c r="J46" s="28">
        <v>6338.4</v>
      </c>
      <c r="K46" s="28">
        <v>6338.4</v>
      </c>
      <c r="L46" s="28"/>
      <c r="M46" s="28"/>
      <c r="N46" s="23">
        <f>J46-L46-M46</f>
        <v>6338.4</v>
      </c>
      <c r="O46" s="57"/>
    </row>
    <row r="47" spans="1:17">
      <c r="A47" s="273"/>
      <c r="B47" s="310"/>
      <c r="C47" s="320"/>
      <c r="D47" s="273"/>
      <c r="E47" s="288"/>
      <c r="F47" s="288"/>
      <c r="G47" s="292"/>
      <c r="H47" s="27"/>
      <c r="I47" s="169"/>
      <c r="J47" s="28"/>
      <c r="K47" s="28"/>
      <c r="L47" s="28"/>
      <c r="M47" s="28"/>
      <c r="N47" s="64"/>
      <c r="O47" s="57"/>
    </row>
    <row r="48" spans="1:17">
      <c r="A48" s="273"/>
      <c r="B48" s="310"/>
      <c r="C48" s="320"/>
      <c r="D48" s="273"/>
      <c r="E48" s="289"/>
      <c r="F48" s="288"/>
      <c r="G48" s="292"/>
      <c r="H48" s="27"/>
      <c r="I48" s="169"/>
      <c r="J48" s="28"/>
      <c r="K48" s="28"/>
      <c r="L48" s="28"/>
      <c r="M48" s="28"/>
      <c r="N48" s="28"/>
      <c r="O48" s="57"/>
    </row>
    <row r="49" spans="1:15">
      <c r="A49" s="56"/>
      <c r="B49" s="112" t="s">
        <v>13</v>
      </c>
      <c r="C49" s="117"/>
      <c r="D49" s="56"/>
      <c r="E49" s="55"/>
      <c r="F49" s="138"/>
      <c r="G49" s="55"/>
      <c r="H49" s="27"/>
      <c r="I49" s="169"/>
      <c r="J49" s="57">
        <f>SUM(J43:J48)</f>
        <v>16467.78</v>
      </c>
      <c r="K49" s="57">
        <f>SUM(K43:K48)</f>
        <v>16467.78</v>
      </c>
      <c r="L49" s="57">
        <f>SUM(L43:L48)</f>
        <v>0</v>
      </c>
      <c r="M49" s="57">
        <f>SUM(M43:M48)</f>
        <v>0</v>
      </c>
      <c r="N49" s="57">
        <f>SUM(N43:N48)</f>
        <v>16467.78</v>
      </c>
      <c r="O49" s="57"/>
    </row>
    <row r="50" spans="1:15">
      <c r="A50" s="272">
        <v>6</v>
      </c>
      <c r="B50" s="309" t="s">
        <v>48</v>
      </c>
      <c r="C50" s="287" t="s">
        <v>16</v>
      </c>
      <c r="D50" s="321">
        <v>230</v>
      </c>
      <c r="E50" s="280" t="s">
        <v>99</v>
      </c>
      <c r="F50" s="287" t="s">
        <v>16</v>
      </c>
      <c r="G50" s="291" t="s">
        <v>26</v>
      </c>
      <c r="H50" s="27">
        <v>1004</v>
      </c>
      <c r="I50" s="169" t="s">
        <v>133</v>
      </c>
      <c r="J50" s="62">
        <v>3703.18</v>
      </c>
      <c r="K50" s="62">
        <v>3703.18</v>
      </c>
      <c r="L50" s="62"/>
      <c r="M50" s="62"/>
      <c r="N50" s="62">
        <f>J50-L50-M50</f>
        <v>3703.18</v>
      </c>
      <c r="O50" s="57"/>
    </row>
    <row r="51" spans="1:15">
      <c r="A51" s="273"/>
      <c r="B51" s="310"/>
      <c r="C51" s="288"/>
      <c r="D51" s="322"/>
      <c r="E51" s="281"/>
      <c r="F51" s="288"/>
      <c r="G51" s="292"/>
      <c r="H51" s="27">
        <v>1005</v>
      </c>
      <c r="I51" s="169" t="s">
        <v>133</v>
      </c>
      <c r="J51" s="62">
        <v>3703.18</v>
      </c>
      <c r="K51" s="62">
        <v>3703.18</v>
      </c>
      <c r="L51" s="62"/>
      <c r="M51" s="62"/>
      <c r="N51" s="62">
        <f>J51-L51-M51</f>
        <v>3703.18</v>
      </c>
      <c r="O51" s="57"/>
    </row>
    <row r="52" spans="1:15">
      <c r="A52" s="273"/>
      <c r="B52" s="310"/>
      <c r="C52" s="288"/>
      <c r="D52" s="322"/>
      <c r="E52" s="281"/>
      <c r="F52" s="288"/>
      <c r="G52" s="292"/>
      <c r="H52" s="27">
        <v>1015</v>
      </c>
      <c r="I52" s="169" t="s">
        <v>133</v>
      </c>
      <c r="J52" s="62">
        <v>1709.16</v>
      </c>
      <c r="K52" s="62">
        <v>1709.16</v>
      </c>
      <c r="L52" s="62"/>
      <c r="M52" s="62"/>
      <c r="N52" s="62">
        <f>J52-L52-M52</f>
        <v>1709.16</v>
      </c>
      <c r="O52" s="57"/>
    </row>
    <row r="53" spans="1:15">
      <c r="A53" s="273"/>
      <c r="B53" s="310"/>
      <c r="C53" s="288"/>
      <c r="D53" s="322"/>
      <c r="E53" s="281"/>
      <c r="F53" s="288"/>
      <c r="G53" s="292"/>
      <c r="H53" s="27">
        <v>299</v>
      </c>
      <c r="I53" s="169" t="s">
        <v>158</v>
      </c>
      <c r="J53" s="62">
        <v>3133.46</v>
      </c>
      <c r="K53" s="62">
        <v>3133.46</v>
      </c>
      <c r="L53" s="62"/>
      <c r="M53" s="62"/>
      <c r="N53" s="62">
        <f>J53-L53-M53</f>
        <v>3133.46</v>
      </c>
      <c r="O53" s="57"/>
    </row>
    <row r="54" spans="1:15">
      <c r="A54" s="273"/>
      <c r="B54" s="310"/>
      <c r="C54" s="288"/>
      <c r="D54" s="322"/>
      <c r="E54" s="281"/>
      <c r="F54" s="288"/>
      <c r="G54" s="292"/>
      <c r="H54" s="27"/>
      <c r="I54" s="169"/>
      <c r="J54" s="62"/>
      <c r="K54" s="62"/>
      <c r="L54" s="62"/>
      <c r="M54" s="62"/>
      <c r="N54" s="62"/>
      <c r="O54" s="57"/>
    </row>
    <row r="55" spans="1:15">
      <c r="A55" s="273"/>
      <c r="B55" s="310"/>
      <c r="C55" s="288"/>
      <c r="D55" s="322"/>
      <c r="E55" s="281"/>
      <c r="F55" s="288"/>
      <c r="G55" s="292"/>
      <c r="H55" s="27"/>
      <c r="I55" s="169"/>
      <c r="J55" s="62"/>
      <c r="K55" s="62"/>
      <c r="L55" s="62"/>
      <c r="M55" s="62"/>
      <c r="N55" s="62"/>
      <c r="O55" s="57"/>
    </row>
    <row r="56" spans="1:15">
      <c r="A56" s="273"/>
      <c r="B56" s="310"/>
      <c r="C56" s="289"/>
      <c r="D56" s="322"/>
      <c r="E56" s="323"/>
      <c r="F56" s="289"/>
      <c r="G56" s="292"/>
      <c r="H56" s="27"/>
      <c r="I56" s="169"/>
      <c r="J56" s="61"/>
      <c r="K56" s="61"/>
      <c r="L56" s="63"/>
      <c r="M56" s="63"/>
      <c r="N56" s="61"/>
      <c r="O56" s="57"/>
    </row>
    <row r="57" spans="1:15">
      <c r="A57" s="56"/>
      <c r="B57" s="112" t="s">
        <v>13</v>
      </c>
      <c r="C57" s="117"/>
      <c r="D57" s="56"/>
      <c r="E57" s="55"/>
      <c r="F57" s="138"/>
      <c r="G57" s="55"/>
      <c r="H57" s="27"/>
      <c r="I57" s="169"/>
      <c r="J57" s="57">
        <f>SUM(J50:J56)</f>
        <v>12248.98</v>
      </c>
      <c r="K57" s="57">
        <f>SUM(K50:K56)</f>
        <v>12248.98</v>
      </c>
      <c r="L57" s="57">
        <f>SUM(L50:L56)</f>
        <v>0</v>
      </c>
      <c r="M57" s="57">
        <f>SUM(M50:M56)</f>
        <v>0</v>
      </c>
      <c r="N57" s="57">
        <f>SUM(N50:N56)</f>
        <v>12248.98</v>
      </c>
      <c r="O57" s="57"/>
    </row>
    <row r="58" spans="1:15" ht="12.75" customHeight="1">
      <c r="A58" s="272">
        <v>7</v>
      </c>
      <c r="B58" s="274" t="s">
        <v>95</v>
      </c>
      <c r="C58" s="276" t="s">
        <v>14</v>
      </c>
      <c r="D58" s="272">
        <v>646</v>
      </c>
      <c r="E58" s="280" t="s">
        <v>99</v>
      </c>
      <c r="F58" s="280" t="s">
        <v>14</v>
      </c>
      <c r="G58" s="291" t="s">
        <v>56</v>
      </c>
      <c r="H58" s="27">
        <v>2185</v>
      </c>
      <c r="I58" s="169" t="s">
        <v>133</v>
      </c>
      <c r="J58" s="28">
        <v>1698.32</v>
      </c>
      <c r="K58" s="28">
        <v>1698.32</v>
      </c>
      <c r="L58" s="28"/>
      <c r="M58" s="28"/>
      <c r="N58" s="28">
        <f>J58-L58-M58</f>
        <v>1698.32</v>
      </c>
      <c r="O58" s="57"/>
    </row>
    <row r="59" spans="1:15">
      <c r="A59" s="273"/>
      <c r="B59" s="275"/>
      <c r="C59" s="277"/>
      <c r="D59" s="273"/>
      <c r="E59" s="281"/>
      <c r="F59" s="281"/>
      <c r="G59" s="292"/>
      <c r="H59" s="27">
        <v>2224</v>
      </c>
      <c r="I59" s="169" t="s">
        <v>169</v>
      </c>
      <c r="J59" s="28">
        <v>1698.32</v>
      </c>
      <c r="K59" s="28">
        <v>1698.32</v>
      </c>
      <c r="L59" s="28"/>
      <c r="M59" s="28"/>
      <c r="N59" s="28">
        <f>J59-L59-M59</f>
        <v>1698.32</v>
      </c>
      <c r="O59" s="57"/>
    </row>
    <row r="60" spans="1:15">
      <c r="A60" s="273"/>
      <c r="B60" s="275"/>
      <c r="C60" s="277"/>
      <c r="D60" s="273"/>
      <c r="E60" s="281"/>
      <c r="F60" s="281"/>
      <c r="G60" s="292"/>
      <c r="H60" s="27"/>
      <c r="I60" s="169"/>
      <c r="J60" s="28"/>
      <c r="K60" s="28"/>
      <c r="L60" s="28"/>
      <c r="M60" s="28"/>
      <c r="N60" s="28"/>
      <c r="O60" s="57"/>
    </row>
    <row r="61" spans="1:15">
      <c r="A61" s="273"/>
      <c r="B61" s="275"/>
      <c r="C61" s="277"/>
      <c r="D61" s="273"/>
      <c r="E61" s="281"/>
      <c r="F61" s="281"/>
      <c r="G61" s="292"/>
      <c r="H61" s="27"/>
      <c r="I61" s="169"/>
      <c r="J61" s="28"/>
      <c r="K61" s="28"/>
      <c r="L61" s="28"/>
      <c r="M61" s="28"/>
      <c r="N61" s="28"/>
      <c r="O61" s="57"/>
    </row>
    <row r="62" spans="1:15">
      <c r="A62" s="273"/>
      <c r="B62" s="275"/>
      <c r="C62" s="277"/>
      <c r="D62" s="273"/>
      <c r="E62" s="281"/>
      <c r="F62" s="281"/>
      <c r="G62" s="292"/>
      <c r="H62" s="27"/>
      <c r="I62" s="169"/>
      <c r="J62" s="28"/>
      <c r="K62" s="28"/>
      <c r="L62" s="28"/>
      <c r="M62" s="28"/>
      <c r="N62" s="28"/>
      <c r="O62" s="57"/>
    </row>
    <row r="63" spans="1:15">
      <c r="A63" s="273"/>
      <c r="B63" s="275"/>
      <c r="C63" s="277"/>
      <c r="D63" s="273"/>
      <c r="E63" s="281"/>
      <c r="F63" s="281"/>
      <c r="G63" s="292"/>
      <c r="H63" s="27"/>
      <c r="I63" s="169"/>
      <c r="J63" s="28"/>
      <c r="K63" s="28"/>
      <c r="L63" s="28"/>
      <c r="M63" s="28"/>
      <c r="N63" s="28"/>
      <c r="O63" s="57"/>
    </row>
    <row r="64" spans="1:15">
      <c r="A64" s="56"/>
      <c r="B64" s="112" t="s">
        <v>13</v>
      </c>
      <c r="C64" s="117"/>
      <c r="D64" s="56"/>
      <c r="E64" s="55"/>
      <c r="F64" s="138"/>
      <c r="G64" s="55"/>
      <c r="H64" s="27"/>
      <c r="I64" s="169"/>
      <c r="J64" s="57">
        <f>SUM(J58:J63)</f>
        <v>3396.64</v>
      </c>
      <c r="K64" s="57">
        <f>SUM(K58:K63)</f>
        <v>3396.64</v>
      </c>
      <c r="L64" s="57">
        <f>SUM(L58:L63)</f>
        <v>0</v>
      </c>
      <c r="M64" s="57">
        <f>SUM(M58:M63)</f>
        <v>0</v>
      </c>
      <c r="N64" s="57">
        <f>SUM(N58:N63)</f>
        <v>3396.64</v>
      </c>
      <c r="O64" s="57"/>
    </row>
    <row r="65" spans="1:15">
      <c r="A65" s="272">
        <v>8</v>
      </c>
      <c r="B65" s="309" t="s">
        <v>32</v>
      </c>
      <c r="C65" s="287" t="s">
        <v>16</v>
      </c>
      <c r="D65" s="272">
        <v>24</v>
      </c>
      <c r="E65" s="287" t="s">
        <v>99</v>
      </c>
      <c r="F65" s="287" t="s">
        <v>16</v>
      </c>
      <c r="G65" s="291" t="s">
        <v>66</v>
      </c>
      <c r="H65" s="162">
        <v>90106</v>
      </c>
      <c r="I65" s="172" t="s">
        <v>133</v>
      </c>
      <c r="J65" s="144">
        <v>17276.400000000001</v>
      </c>
      <c r="K65" s="144">
        <v>17276.400000000001</v>
      </c>
      <c r="L65" s="28">
        <v>13274.6</v>
      </c>
      <c r="M65" s="28"/>
      <c r="N65" s="28">
        <f>K65-L65-M65</f>
        <v>4001.8000000000011</v>
      </c>
      <c r="O65" s="57"/>
    </row>
    <row r="66" spans="1:15">
      <c r="A66" s="273"/>
      <c r="B66" s="310"/>
      <c r="C66" s="288"/>
      <c r="D66" s="273"/>
      <c r="E66" s="288"/>
      <c r="F66" s="288"/>
      <c r="G66" s="292"/>
      <c r="H66" s="27"/>
      <c r="I66" s="169"/>
      <c r="J66" s="28"/>
      <c r="K66" s="28"/>
      <c r="L66" s="28"/>
      <c r="M66" s="28"/>
      <c r="N66" s="28"/>
      <c r="O66" s="57"/>
    </row>
    <row r="67" spans="1:15">
      <c r="A67" s="273"/>
      <c r="B67" s="310"/>
      <c r="C67" s="288"/>
      <c r="D67" s="273"/>
      <c r="E67" s="288"/>
      <c r="F67" s="288"/>
      <c r="G67" s="292"/>
      <c r="H67" s="77"/>
      <c r="I67" s="170"/>
      <c r="J67" s="78"/>
      <c r="K67" s="78"/>
      <c r="L67" s="161"/>
      <c r="M67" s="161"/>
      <c r="N67" s="28"/>
      <c r="O67" s="57"/>
    </row>
    <row r="68" spans="1:15">
      <c r="A68" s="273"/>
      <c r="B68" s="310"/>
      <c r="C68" s="288"/>
      <c r="D68" s="273"/>
      <c r="E68" s="288"/>
      <c r="F68" s="288"/>
      <c r="G68" s="292"/>
      <c r="H68" s="162"/>
      <c r="I68" s="172"/>
      <c r="J68" s="144"/>
      <c r="K68" s="144"/>
      <c r="L68" s="161"/>
      <c r="M68" s="161"/>
      <c r="N68" s="28"/>
      <c r="O68" s="57"/>
    </row>
    <row r="69" spans="1:15">
      <c r="A69" s="273"/>
      <c r="B69" s="310"/>
      <c r="C69" s="288"/>
      <c r="D69" s="273"/>
      <c r="E69" s="288"/>
      <c r="F69" s="288"/>
      <c r="G69" s="292"/>
      <c r="H69" s="162"/>
      <c r="I69" s="172"/>
      <c r="J69" s="144"/>
      <c r="K69" s="144"/>
      <c r="L69" s="161"/>
      <c r="M69" s="161"/>
      <c r="N69" s="28"/>
      <c r="O69" s="57"/>
    </row>
    <row r="70" spans="1:15">
      <c r="A70" s="273"/>
      <c r="B70" s="310"/>
      <c r="C70" s="288"/>
      <c r="D70" s="273"/>
      <c r="E70" s="288"/>
      <c r="F70" s="288"/>
      <c r="G70" s="292"/>
      <c r="H70" s="162"/>
      <c r="I70" s="172"/>
      <c r="J70" s="162"/>
      <c r="K70" s="162"/>
      <c r="L70" s="161"/>
      <c r="M70" s="161"/>
      <c r="N70" s="28"/>
      <c r="O70" s="57"/>
    </row>
    <row r="71" spans="1:15">
      <c r="A71" s="273"/>
      <c r="B71" s="310"/>
      <c r="C71" s="288"/>
      <c r="D71" s="273"/>
      <c r="E71" s="289"/>
      <c r="F71" s="288"/>
      <c r="G71" s="292"/>
      <c r="H71" s="65"/>
      <c r="I71" s="173"/>
      <c r="J71" s="65"/>
      <c r="K71" s="65"/>
      <c r="L71" s="28"/>
      <c r="M71" s="28"/>
      <c r="N71" s="28"/>
      <c r="O71" s="57"/>
    </row>
    <row r="72" spans="1:15">
      <c r="A72" s="56"/>
      <c r="B72" s="112" t="s">
        <v>13</v>
      </c>
      <c r="C72" s="117"/>
      <c r="D72" s="56"/>
      <c r="E72" s="55"/>
      <c r="F72" s="138"/>
      <c r="G72" s="55"/>
      <c r="H72" s="27"/>
      <c r="I72" s="169"/>
      <c r="J72" s="57">
        <f>SUM(J65:J71)</f>
        <v>17276.400000000001</v>
      </c>
      <c r="K72" s="57">
        <f>SUM(K65:K71)</f>
        <v>17276.400000000001</v>
      </c>
      <c r="L72" s="57">
        <f>SUM(L65:L71)</f>
        <v>13274.6</v>
      </c>
      <c r="M72" s="57">
        <f>SUM(M65:M71)</f>
        <v>0</v>
      </c>
      <c r="N72" s="57">
        <f>SUM(N65:N71)</f>
        <v>4001.8000000000011</v>
      </c>
      <c r="O72" s="57"/>
    </row>
    <row r="73" spans="1:15">
      <c r="A73" s="272">
        <v>9</v>
      </c>
      <c r="B73" s="309" t="s">
        <v>117</v>
      </c>
      <c r="C73" s="287" t="s">
        <v>118</v>
      </c>
      <c r="D73" s="272">
        <v>935</v>
      </c>
      <c r="E73" s="287" t="s">
        <v>119</v>
      </c>
      <c r="F73" s="287" t="s">
        <v>44</v>
      </c>
      <c r="G73" s="291" t="s">
        <v>120</v>
      </c>
      <c r="H73" s="27">
        <v>13</v>
      </c>
      <c r="I73" s="169" t="s">
        <v>133</v>
      </c>
      <c r="J73" s="28">
        <v>1073.3399999999999</v>
      </c>
      <c r="K73" s="28">
        <v>1073.3399999999999</v>
      </c>
      <c r="L73" s="28"/>
      <c r="M73" s="28"/>
      <c r="N73" s="28">
        <f>J73-L73-M73</f>
        <v>1073.3399999999999</v>
      </c>
      <c r="O73" s="57"/>
    </row>
    <row r="74" spans="1:15">
      <c r="A74" s="273"/>
      <c r="B74" s="310"/>
      <c r="C74" s="288"/>
      <c r="D74" s="273"/>
      <c r="E74" s="288"/>
      <c r="F74" s="288"/>
      <c r="G74" s="292"/>
      <c r="H74" s="27">
        <v>16</v>
      </c>
      <c r="I74" s="169" t="s">
        <v>158</v>
      </c>
      <c r="J74" s="28">
        <v>1073.3399999999999</v>
      </c>
      <c r="K74" s="28">
        <v>1073.3399999999999</v>
      </c>
      <c r="L74" s="28"/>
      <c r="M74" s="28"/>
      <c r="N74" s="28">
        <f>J74-L74-M74</f>
        <v>1073.3399999999999</v>
      </c>
      <c r="O74" s="57"/>
    </row>
    <row r="75" spans="1:15">
      <c r="A75" s="273"/>
      <c r="B75" s="310"/>
      <c r="C75" s="288"/>
      <c r="D75" s="273"/>
      <c r="E75" s="288"/>
      <c r="F75" s="288"/>
      <c r="G75" s="292"/>
      <c r="H75" s="5"/>
      <c r="I75" s="174"/>
      <c r="J75" s="5"/>
      <c r="K75" s="5"/>
      <c r="L75" s="28"/>
      <c r="M75" s="28"/>
      <c r="N75" s="28"/>
      <c r="O75" s="57"/>
    </row>
    <row r="76" spans="1:15">
      <c r="A76" s="273"/>
      <c r="B76" s="310"/>
      <c r="C76" s="288"/>
      <c r="D76" s="273"/>
      <c r="E76" s="288"/>
      <c r="F76" s="288"/>
      <c r="G76" s="292"/>
      <c r="H76" s="65"/>
      <c r="I76" s="173"/>
      <c r="J76" s="65"/>
      <c r="K76" s="65"/>
      <c r="L76" s="28"/>
      <c r="M76" s="28"/>
      <c r="N76" s="28"/>
      <c r="O76" s="57"/>
    </row>
    <row r="77" spans="1:15">
      <c r="A77" s="273"/>
      <c r="B77" s="310"/>
      <c r="C77" s="288"/>
      <c r="D77" s="273"/>
      <c r="E77" s="289"/>
      <c r="F77" s="288"/>
      <c r="G77" s="292"/>
      <c r="H77" s="65"/>
      <c r="I77" s="173"/>
      <c r="J77" s="65"/>
      <c r="K77" s="65"/>
      <c r="L77" s="28"/>
      <c r="M77" s="28"/>
      <c r="N77" s="28"/>
      <c r="O77" s="57"/>
    </row>
    <row r="78" spans="1:15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SUM(J73:J77)</f>
        <v>2146.6799999999998</v>
      </c>
      <c r="K78" s="57">
        <f>SUM(K73:K77)</f>
        <v>2146.6799999999998</v>
      </c>
      <c r="L78" s="57">
        <f>SUM(L73:L77)</f>
        <v>0</v>
      </c>
      <c r="M78" s="57">
        <f>SUM(M73:M77)</f>
        <v>0</v>
      </c>
      <c r="N78" s="57">
        <f>SUM(N73:N77)</f>
        <v>2146.6799999999998</v>
      </c>
      <c r="O78" s="57"/>
    </row>
    <row r="79" spans="1:15">
      <c r="A79" s="272">
        <v>10</v>
      </c>
      <c r="B79" s="309" t="s">
        <v>28</v>
      </c>
      <c r="C79" s="319" t="s">
        <v>14</v>
      </c>
      <c r="D79" s="272">
        <v>215</v>
      </c>
      <c r="E79" s="278" t="s">
        <v>99</v>
      </c>
      <c r="F79" s="287" t="s">
        <v>14</v>
      </c>
      <c r="G79" s="291" t="s">
        <v>146</v>
      </c>
      <c r="H79" s="27">
        <v>1315631</v>
      </c>
      <c r="I79" s="169" t="s">
        <v>148</v>
      </c>
      <c r="J79" s="28">
        <v>21115.599999999999</v>
      </c>
      <c r="K79" s="28">
        <v>21115.599999999999</v>
      </c>
      <c r="L79" s="28"/>
      <c r="M79" s="28"/>
      <c r="N79" s="28">
        <f t="shared" ref="N79:N88" si="2">J79-L79-M79</f>
        <v>21115.599999999999</v>
      </c>
      <c r="O79" s="57"/>
    </row>
    <row r="80" spans="1:15">
      <c r="A80" s="273"/>
      <c r="B80" s="310"/>
      <c r="C80" s="320"/>
      <c r="D80" s="273"/>
      <c r="E80" s="279"/>
      <c r="F80" s="288"/>
      <c r="G80" s="292"/>
      <c r="H80" s="27">
        <v>1318718</v>
      </c>
      <c r="I80" s="169" t="s">
        <v>125</v>
      </c>
      <c r="J80" s="28">
        <v>7678.4</v>
      </c>
      <c r="K80" s="28">
        <v>7678.4</v>
      </c>
      <c r="L80" s="28"/>
      <c r="M80" s="28"/>
      <c r="N80" s="28">
        <f t="shared" si="2"/>
        <v>7678.4</v>
      </c>
      <c r="O80" s="57"/>
    </row>
    <row r="81" spans="1:15">
      <c r="A81" s="273"/>
      <c r="B81" s="310"/>
      <c r="C81" s="320"/>
      <c r="D81" s="273"/>
      <c r="E81" s="279"/>
      <c r="F81" s="288"/>
      <c r="G81" s="292"/>
      <c r="H81" s="27">
        <v>1318719</v>
      </c>
      <c r="I81" s="169" t="s">
        <v>125</v>
      </c>
      <c r="J81" s="28">
        <v>10557.8</v>
      </c>
      <c r="K81" s="28">
        <v>10557.8</v>
      </c>
      <c r="L81" s="28"/>
      <c r="M81" s="28"/>
      <c r="N81" s="28">
        <f t="shared" si="2"/>
        <v>10557.8</v>
      </c>
      <c r="O81" s="57"/>
    </row>
    <row r="82" spans="1:15">
      <c r="A82" s="273"/>
      <c r="B82" s="310"/>
      <c r="C82" s="320"/>
      <c r="D82" s="273"/>
      <c r="E82" s="279"/>
      <c r="F82" s="288"/>
      <c r="G82" s="292"/>
      <c r="H82" s="27">
        <v>1318757</v>
      </c>
      <c r="I82" s="169" t="s">
        <v>125</v>
      </c>
      <c r="J82" s="28">
        <v>6718.6</v>
      </c>
      <c r="K82" s="28">
        <v>6718.6</v>
      </c>
      <c r="L82" s="28"/>
      <c r="M82" s="28"/>
      <c r="N82" s="28">
        <f t="shared" si="2"/>
        <v>6718.6</v>
      </c>
      <c r="O82" s="57"/>
    </row>
    <row r="83" spans="1:15">
      <c r="A83" s="273"/>
      <c r="B83" s="310"/>
      <c r="C83" s="320"/>
      <c r="D83" s="273"/>
      <c r="E83" s="279"/>
      <c r="F83" s="288"/>
      <c r="G83" s="292"/>
      <c r="H83" s="27">
        <v>1318781</v>
      </c>
      <c r="I83" s="169" t="s">
        <v>125</v>
      </c>
      <c r="J83" s="28">
        <v>1919.6</v>
      </c>
      <c r="K83" s="28">
        <v>1919.6</v>
      </c>
      <c r="L83" s="28"/>
      <c r="M83" s="28"/>
      <c r="N83" s="28">
        <f t="shared" si="2"/>
        <v>1919.6</v>
      </c>
      <c r="O83" s="57"/>
    </row>
    <row r="84" spans="1:15">
      <c r="A84" s="273"/>
      <c r="B84" s="310"/>
      <c r="C84" s="320"/>
      <c r="D84" s="273"/>
      <c r="E84" s="279"/>
      <c r="F84" s="288"/>
      <c r="G84" s="292"/>
      <c r="H84" s="27">
        <v>1318804</v>
      </c>
      <c r="I84" s="169" t="s">
        <v>125</v>
      </c>
      <c r="J84" s="28">
        <v>12477.4</v>
      </c>
      <c r="K84" s="28">
        <v>12477.4</v>
      </c>
      <c r="L84" s="28"/>
      <c r="M84" s="28"/>
      <c r="N84" s="28">
        <f t="shared" si="2"/>
        <v>12477.4</v>
      </c>
      <c r="O84" s="57"/>
    </row>
    <row r="85" spans="1:15">
      <c r="A85" s="273"/>
      <c r="B85" s="310"/>
      <c r="C85" s="320"/>
      <c r="D85" s="273"/>
      <c r="E85" s="279"/>
      <c r="F85" s="288"/>
      <c r="G85" s="292"/>
      <c r="H85" s="27">
        <v>1318813</v>
      </c>
      <c r="I85" s="169" t="s">
        <v>125</v>
      </c>
      <c r="J85" s="28">
        <v>959.8</v>
      </c>
      <c r="K85" s="28">
        <v>959.8</v>
      </c>
      <c r="L85" s="28"/>
      <c r="M85" s="28"/>
      <c r="N85" s="28">
        <f t="shared" si="2"/>
        <v>959.8</v>
      </c>
      <c r="O85" s="57"/>
    </row>
    <row r="86" spans="1:15">
      <c r="A86" s="273"/>
      <c r="B86" s="310"/>
      <c r="C86" s="320"/>
      <c r="D86" s="273"/>
      <c r="E86" s="279"/>
      <c r="F86" s="288"/>
      <c r="G86" s="292"/>
      <c r="H86" s="27">
        <v>1318817</v>
      </c>
      <c r="I86" s="169" t="s">
        <v>125</v>
      </c>
      <c r="J86" s="28">
        <v>959.8</v>
      </c>
      <c r="K86" s="28">
        <v>959.8</v>
      </c>
      <c r="L86" s="28"/>
      <c r="M86" s="28"/>
      <c r="N86" s="28">
        <f t="shared" si="2"/>
        <v>959.8</v>
      </c>
      <c r="O86" s="57"/>
    </row>
    <row r="87" spans="1:15">
      <c r="A87" s="68"/>
      <c r="B87" s="111"/>
      <c r="C87" s="130"/>
      <c r="D87" s="68"/>
      <c r="E87" s="82"/>
      <c r="F87" s="127"/>
      <c r="G87" s="83"/>
      <c r="H87" s="27">
        <v>1323813</v>
      </c>
      <c r="I87" s="169" t="s">
        <v>158</v>
      </c>
      <c r="J87" s="28">
        <v>28794</v>
      </c>
      <c r="K87" s="28">
        <v>28794</v>
      </c>
      <c r="L87" s="28"/>
      <c r="M87" s="28"/>
      <c r="N87" s="28">
        <f t="shared" si="2"/>
        <v>28794</v>
      </c>
      <c r="O87" s="57"/>
    </row>
    <row r="88" spans="1:15">
      <c r="A88" s="68"/>
      <c r="B88" s="111"/>
      <c r="C88" s="130"/>
      <c r="D88" s="68"/>
      <c r="E88" s="82"/>
      <c r="F88" s="127"/>
      <c r="G88" s="83"/>
      <c r="H88" s="27">
        <v>1326269</v>
      </c>
      <c r="I88" s="169" t="s">
        <v>155</v>
      </c>
      <c r="J88" s="28">
        <v>25914.6</v>
      </c>
      <c r="K88" s="28">
        <v>25914.6</v>
      </c>
      <c r="L88" s="28"/>
      <c r="M88" s="28"/>
      <c r="N88" s="28">
        <f t="shared" si="2"/>
        <v>25914.6</v>
      </c>
      <c r="O88" s="57"/>
    </row>
    <row r="89" spans="1:15">
      <c r="A89" s="68"/>
      <c r="B89" s="111"/>
      <c r="C89" s="130"/>
      <c r="D89" s="68"/>
      <c r="E89" s="82"/>
      <c r="F89" s="127"/>
      <c r="G89" s="83"/>
      <c r="H89" s="27"/>
      <c r="I89" s="169"/>
      <c r="J89" s="28"/>
      <c r="K89" s="28"/>
      <c r="L89" s="28"/>
      <c r="M89" s="28"/>
      <c r="N89" s="28"/>
      <c r="O89" s="57"/>
    </row>
    <row r="90" spans="1:15">
      <c r="A90" s="54"/>
      <c r="B90" s="108" t="s">
        <v>13</v>
      </c>
      <c r="C90" s="115"/>
      <c r="D90" s="54"/>
      <c r="E90" s="54"/>
      <c r="F90" s="154"/>
      <c r="G90" s="56"/>
      <c r="H90" s="27"/>
      <c r="I90" s="169"/>
      <c r="J90" s="57">
        <f>SUM(J79:J88)</f>
        <v>117095.6</v>
      </c>
      <c r="K90" s="57">
        <f>SUM(K79:K88)</f>
        <v>117095.6</v>
      </c>
      <c r="L90" s="57">
        <f>SUM(L79:L88)</f>
        <v>0</v>
      </c>
      <c r="M90" s="57">
        <f>SUM(M79:M88)</f>
        <v>0</v>
      </c>
      <c r="N90" s="57">
        <f>SUM(N79:N88)</f>
        <v>117095.6</v>
      </c>
      <c r="O90" s="57"/>
    </row>
    <row r="91" spans="1:15">
      <c r="A91" s="272">
        <v>11</v>
      </c>
      <c r="B91" s="309" t="s">
        <v>35</v>
      </c>
      <c r="C91" s="276" t="s">
        <v>16</v>
      </c>
      <c r="D91" s="272">
        <v>41</v>
      </c>
      <c r="E91" s="278" t="s">
        <v>99</v>
      </c>
      <c r="F91" s="280" t="s">
        <v>16</v>
      </c>
      <c r="G91" s="287" t="s">
        <v>51</v>
      </c>
      <c r="H91" s="27">
        <v>176</v>
      </c>
      <c r="I91" s="169" t="s">
        <v>154</v>
      </c>
      <c r="J91" s="28">
        <v>7367.02</v>
      </c>
      <c r="K91" s="77">
        <v>7367.02</v>
      </c>
      <c r="L91" s="27"/>
      <c r="M91" s="28"/>
      <c r="N91" s="28">
        <f>J91-L91-M91</f>
        <v>7367.02</v>
      </c>
      <c r="O91" s="27"/>
    </row>
    <row r="92" spans="1:15">
      <c r="A92" s="273"/>
      <c r="B92" s="310"/>
      <c r="C92" s="277"/>
      <c r="D92" s="273"/>
      <c r="E92" s="279"/>
      <c r="F92" s="281"/>
      <c r="G92" s="288"/>
      <c r="H92" s="27"/>
      <c r="I92" s="169"/>
      <c r="J92" s="28"/>
      <c r="K92" s="20"/>
      <c r="L92" s="27"/>
      <c r="M92" s="28"/>
      <c r="N92" s="28"/>
      <c r="O92" s="27"/>
    </row>
    <row r="93" spans="1:15">
      <c r="A93" s="273"/>
      <c r="B93" s="310"/>
      <c r="C93" s="277"/>
      <c r="D93" s="273"/>
      <c r="E93" s="279"/>
      <c r="F93" s="281"/>
      <c r="G93" s="288"/>
      <c r="H93" s="27"/>
      <c r="I93" s="169"/>
      <c r="J93" s="28"/>
      <c r="K93" s="28"/>
      <c r="L93" s="27"/>
      <c r="M93" s="28"/>
      <c r="N93" s="28"/>
      <c r="O93" s="27"/>
    </row>
    <row r="94" spans="1:15">
      <c r="A94" s="68"/>
      <c r="B94" s="111"/>
      <c r="C94" s="116"/>
      <c r="D94" s="68"/>
      <c r="E94" s="82"/>
      <c r="F94" s="153"/>
      <c r="G94" s="288"/>
      <c r="H94" s="27"/>
      <c r="I94" s="169"/>
      <c r="J94" s="28"/>
      <c r="K94" s="28"/>
      <c r="L94" s="27"/>
      <c r="M94" s="28"/>
      <c r="N94" s="28"/>
      <c r="O94" s="27"/>
    </row>
    <row r="95" spans="1:15">
      <c r="A95" s="68"/>
      <c r="B95" s="111"/>
      <c r="C95" s="116"/>
      <c r="D95" s="68"/>
      <c r="E95" s="82"/>
      <c r="F95" s="153"/>
      <c r="G95" s="288"/>
      <c r="H95" s="27"/>
      <c r="I95" s="169"/>
      <c r="J95" s="28"/>
      <c r="K95" s="28"/>
      <c r="L95" s="27"/>
      <c r="M95" s="28"/>
      <c r="N95" s="28"/>
      <c r="O95" s="27"/>
    </row>
    <row r="96" spans="1:15">
      <c r="A96" s="68"/>
      <c r="B96" s="111"/>
      <c r="C96" s="116"/>
      <c r="D96" s="68"/>
      <c r="E96" s="82"/>
      <c r="F96" s="153"/>
      <c r="G96" s="288"/>
      <c r="H96" s="27"/>
      <c r="I96" s="169"/>
      <c r="J96" s="28"/>
      <c r="K96" s="28"/>
      <c r="L96" s="27"/>
      <c r="M96" s="28"/>
      <c r="N96" s="28"/>
      <c r="O96" s="27"/>
    </row>
    <row r="97" spans="1:15">
      <c r="A97" s="58"/>
      <c r="B97" s="112" t="s">
        <v>13</v>
      </c>
      <c r="C97" s="118"/>
      <c r="D97" s="97"/>
      <c r="E97" s="25"/>
      <c r="F97" s="155"/>
      <c r="G97" s="25"/>
      <c r="H97" s="18"/>
      <c r="I97" s="167"/>
      <c r="J97" s="24">
        <f>SUM(J91:J93)</f>
        <v>7367.02</v>
      </c>
      <c r="K97" s="24">
        <f>SUM(K91:K93)</f>
        <v>7367.02</v>
      </c>
      <c r="L97" s="24">
        <f>SUM(L91:L93)</f>
        <v>0</v>
      </c>
      <c r="M97" s="24">
        <f>SUM(M91:M93)</f>
        <v>0</v>
      </c>
      <c r="N97" s="24">
        <f>SUM(N91:N93)</f>
        <v>7367.02</v>
      </c>
      <c r="O97" s="18"/>
    </row>
    <row r="98" spans="1:15">
      <c r="A98" s="272">
        <v>12</v>
      </c>
      <c r="B98" s="309" t="s">
        <v>87</v>
      </c>
      <c r="C98" s="276" t="s">
        <v>14</v>
      </c>
      <c r="D98" s="291">
        <v>620</v>
      </c>
      <c r="E98" s="291" t="s">
        <v>99</v>
      </c>
      <c r="F98" s="280" t="s">
        <v>14</v>
      </c>
      <c r="G98" s="291" t="s">
        <v>67</v>
      </c>
      <c r="H98" s="27">
        <v>3456</v>
      </c>
      <c r="I98" s="169" t="s">
        <v>165</v>
      </c>
      <c r="J98" s="28">
        <v>406.98</v>
      </c>
      <c r="K98" s="28">
        <v>406.98</v>
      </c>
      <c r="L98" s="28"/>
      <c r="M98" s="28"/>
      <c r="N98" s="28">
        <f t="shared" ref="N98:N103" si="3">J98-L98-M98</f>
        <v>406.98</v>
      </c>
      <c r="O98" s="27"/>
    </row>
    <row r="99" spans="1:15">
      <c r="A99" s="273"/>
      <c r="B99" s="310"/>
      <c r="C99" s="317"/>
      <c r="D99" s="292"/>
      <c r="E99" s="292"/>
      <c r="F99" s="318"/>
      <c r="G99" s="292"/>
      <c r="H99" s="27">
        <v>3457</v>
      </c>
      <c r="I99" s="169" t="s">
        <v>165</v>
      </c>
      <c r="J99" s="28">
        <v>484.5</v>
      </c>
      <c r="K99" s="28">
        <v>484.5</v>
      </c>
      <c r="L99" s="27"/>
      <c r="M99" s="28"/>
      <c r="N99" s="28">
        <f t="shared" si="3"/>
        <v>484.5</v>
      </c>
      <c r="O99" s="27"/>
    </row>
    <row r="100" spans="1:15">
      <c r="A100" s="273"/>
      <c r="B100" s="310"/>
      <c r="C100" s="317"/>
      <c r="D100" s="292"/>
      <c r="E100" s="292"/>
      <c r="F100" s="318"/>
      <c r="G100" s="292"/>
      <c r="H100" s="27">
        <v>3458</v>
      </c>
      <c r="I100" s="169" t="s">
        <v>165</v>
      </c>
      <c r="J100" s="28">
        <v>523.26</v>
      </c>
      <c r="K100" s="28">
        <v>523.26</v>
      </c>
      <c r="L100" s="27"/>
      <c r="M100" s="28"/>
      <c r="N100" s="28">
        <f t="shared" si="3"/>
        <v>523.26</v>
      </c>
      <c r="O100" s="27"/>
    </row>
    <row r="101" spans="1:15">
      <c r="A101" s="273"/>
      <c r="B101" s="310"/>
      <c r="C101" s="317"/>
      <c r="D101" s="292"/>
      <c r="E101" s="292"/>
      <c r="F101" s="318"/>
      <c r="G101" s="292"/>
      <c r="H101" s="27">
        <v>3459</v>
      </c>
      <c r="I101" s="169" t="s">
        <v>165</v>
      </c>
      <c r="J101" s="28">
        <v>297.18</v>
      </c>
      <c r="K101" s="28">
        <v>297.18</v>
      </c>
      <c r="L101" s="27"/>
      <c r="M101" s="28"/>
      <c r="N101" s="28">
        <f t="shared" si="3"/>
        <v>297.18</v>
      </c>
      <c r="O101" s="27"/>
    </row>
    <row r="102" spans="1:15">
      <c r="A102" s="273"/>
      <c r="B102" s="310"/>
      <c r="C102" s="317"/>
      <c r="D102" s="292"/>
      <c r="E102" s="292"/>
      <c r="F102" s="318"/>
      <c r="G102" s="292"/>
      <c r="H102" s="27">
        <v>3460</v>
      </c>
      <c r="I102" s="169" t="s">
        <v>165</v>
      </c>
      <c r="J102" s="28">
        <v>9044</v>
      </c>
      <c r="K102" s="28">
        <v>9044</v>
      </c>
      <c r="L102" s="27"/>
      <c r="M102" s="28"/>
      <c r="N102" s="28">
        <f t="shared" si="3"/>
        <v>9044</v>
      </c>
      <c r="O102" s="27"/>
    </row>
    <row r="103" spans="1:15">
      <c r="A103" s="273"/>
      <c r="B103" s="310"/>
      <c r="C103" s="317"/>
      <c r="D103" s="292"/>
      <c r="E103" s="292"/>
      <c r="F103" s="318"/>
      <c r="G103" s="292"/>
      <c r="H103" s="27">
        <v>3461</v>
      </c>
      <c r="I103" s="169" t="s">
        <v>165</v>
      </c>
      <c r="J103" s="28">
        <v>8140.44</v>
      </c>
      <c r="K103" s="28">
        <v>7946.62</v>
      </c>
      <c r="L103" s="27"/>
      <c r="M103" s="28">
        <v>193.82</v>
      </c>
      <c r="N103" s="28">
        <f t="shared" si="3"/>
        <v>7946.62</v>
      </c>
      <c r="O103" s="27"/>
    </row>
    <row r="104" spans="1:15">
      <c r="A104" s="273"/>
      <c r="B104" s="310"/>
      <c r="C104" s="317"/>
      <c r="D104" s="292"/>
      <c r="E104" s="292"/>
      <c r="F104" s="318"/>
      <c r="G104" s="292"/>
      <c r="H104" s="27"/>
      <c r="I104" s="169"/>
      <c r="J104" s="28"/>
      <c r="K104" s="28"/>
      <c r="L104" s="27"/>
      <c r="M104" s="28"/>
      <c r="N104" s="28"/>
      <c r="O104" s="27"/>
    </row>
    <row r="105" spans="1:15">
      <c r="A105" s="273"/>
      <c r="B105" s="310"/>
      <c r="C105" s="317"/>
      <c r="D105" s="292"/>
      <c r="E105" s="292"/>
      <c r="F105" s="318"/>
      <c r="G105" s="292"/>
      <c r="H105" s="27"/>
      <c r="I105" s="169"/>
      <c r="J105" s="28"/>
      <c r="K105" s="28"/>
      <c r="L105" s="27"/>
      <c r="M105" s="28"/>
      <c r="N105" s="28"/>
      <c r="O105" s="27"/>
    </row>
    <row r="106" spans="1:15">
      <c r="A106" s="273"/>
      <c r="B106" s="310"/>
      <c r="C106" s="317"/>
      <c r="D106" s="292"/>
      <c r="E106" s="292"/>
      <c r="F106" s="318"/>
      <c r="G106" s="292"/>
      <c r="H106" s="27"/>
      <c r="I106" s="169"/>
      <c r="J106" s="28"/>
      <c r="K106" s="28"/>
      <c r="L106" s="27"/>
      <c r="M106" s="28"/>
      <c r="N106" s="28"/>
      <c r="O106" s="27"/>
    </row>
    <row r="107" spans="1:15">
      <c r="A107" s="273"/>
      <c r="B107" s="310"/>
      <c r="C107" s="317"/>
      <c r="D107" s="292"/>
      <c r="E107" s="292"/>
      <c r="F107" s="318"/>
      <c r="G107" s="292"/>
      <c r="H107" s="27"/>
      <c r="I107" s="169"/>
      <c r="J107" s="28"/>
      <c r="K107" s="28"/>
      <c r="L107" s="27"/>
      <c r="M107" s="28"/>
      <c r="N107" s="28"/>
      <c r="O107" s="27"/>
    </row>
    <row r="108" spans="1:15">
      <c r="A108" s="58"/>
      <c r="B108" s="112" t="s">
        <v>13</v>
      </c>
      <c r="C108" s="118"/>
      <c r="D108" s="97"/>
      <c r="E108" s="25"/>
      <c r="F108" s="155"/>
      <c r="G108" s="25"/>
      <c r="H108" s="18"/>
      <c r="I108" s="167"/>
      <c r="J108" s="24">
        <f>SUM(J98:J107)</f>
        <v>18896.36</v>
      </c>
      <c r="K108" s="24">
        <f>SUM(K98:K107)</f>
        <v>18702.54</v>
      </c>
      <c r="L108" s="24">
        <f>SUM(L98:L107)</f>
        <v>0</v>
      </c>
      <c r="M108" s="24">
        <f>SUM(M98:M107)</f>
        <v>193.82</v>
      </c>
      <c r="N108" s="24">
        <f>SUM(N98:N107)</f>
        <v>18702.54</v>
      </c>
      <c r="O108" s="18"/>
    </row>
    <row r="109" spans="1:15">
      <c r="A109" s="272">
        <v>13</v>
      </c>
      <c r="B109" s="309" t="s">
        <v>20</v>
      </c>
      <c r="C109" s="276" t="s">
        <v>14</v>
      </c>
      <c r="D109" s="272">
        <v>633</v>
      </c>
      <c r="E109" s="291" t="s">
        <v>99</v>
      </c>
      <c r="F109" s="280" t="s">
        <v>14</v>
      </c>
      <c r="G109" s="291" t="s">
        <v>25</v>
      </c>
      <c r="H109" s="27">
        <v>206437</v>
      </c>
      <c r="I109" s="169" t="s">
        <v>133</v>
      </c>
      <c r="J109" s="28">
        <v>722.8</v>
      </c>
      <c r="K109" s="28">
        <v>722.8</v>
      </c>
      <c r="L109" s="27"/>
      <c r="M109" s="28"/>
      <c r="N109" s="28">
        <f t="shared" ref="N109:N114" si="4">J109-L109-M109</f>
        <v>722.8</v>
      </c>
      <c r="O109" s="27"/>
    </row>
    <row r="110" spans="1:15">
      <c r="A110" s="273"/>
      <c r="B110" s="310"/>
      <c r="C110" s="277"/>
      <c r="D110" s="273"/>
      <c r="E110" s="292"/>
      <c r="F110" s="281"/>
      <c r="G110" s="292"/>
      <c r="H110" s="27">
        <v>206438</v>
      </c>
      <c r="I110" s="169" t="s">
        <v>133</v>
      </c>
      <c r="J110" s="28">
        <v>10408.469999999999</v>
      </c>
      <c r="K110" s="28">
        <v>10408.469999999999</v>
      </c>
      <c r="L110" s="27"/>
      <c r="M110" s="28"/>
      <c r="N110" s="28">
        <f t="shared" si="4"/>
        <v>10408.469999999999</v>
      </c>
      <c r="O110" s="27"/>
    </row>
    <row r="111" spans="1:15">
      <c r="A111" s="273"/>
      <c r="B111" s="310"/>
      <c r="C111" s="277"/>
      <c r="D111" s="273"/>
      <c r="E111" s="292"/>
      <c r="F111" s="281"/>
      <c r="G111" s="292"/>
      <c r="H111" s="27">
        <v>206524</v>
      </c>
      <c r="I111" s="169" t="s">
        <v>155</v>
      </c>
      <c r="J111" s="28">
        <v>16007.41</v>
      </c>
      <c r="K111" s="28">
        <v>16007.41</v>
      </c>
      <c r="L111" s="27"/>
      <c r="M111" s="28"/>
      <c r="N111" s="28">
        <f>J111-L111-M111</f>
        <v>16007.41</v>
      </c>
      <c r="O111" s="27"/>
    </row>
    <row r="112" spans="1:15">
      <c r="A112" s="273"/>
      <c r="B112" s="310"/>
      <c r="C112" s="277"/>
      <c r="D112" s="273"/>
      <c r="E112" s="292"/>
      <c r="F112" s="281"/>
      <c r="G112" s="292"/>
      <c r="H112" s="133"/>
      <c r="I112" s="176"/>
      <c r="J112" s="133"/>
      <c r="K112" s="133"/>
      <c r="L112" s="133"/>
      <c r="M112" s="133"/>
      <c r="N112" s="28">
        <f>J112-L112-M112</f>
        <v>0</v>
      </c>
      <c r="O112" s="27"/>
    </row>
    <row r="113" spans="1:17">
      <c r="A113" s="273"/>
      <c r="B113" s="310"/>
      <c r="C113" s="277"/>
      <c r="D113" s="273"/>
      <c r="E113" s="292"/>
      <c r="F113" s="281"/>
      <c r="G113" s="292"/>
      <c r="H113" s="27"/>
      <c r="I113" s="169"/>
      <c r="J113" s="28"/>
      <c r="K113" s="28"/>
      <c r="L113" s="27"/>
      <c r="M113" s="28"/>
      <c r="N113" s="28">
        <f t="shared" si="4"/>
        <v>0</v>
      </c>
      <c r="O113" s="27"/>
    </row>
    <row r="114" spans="1:17">
      <c r="A114" s="273"/>
      <c r="B114" s="310"/>
      <c r="C114" s="277"/>
      <c r="D114" s="273"/>
      <c r="E114" s="292"/>
      <c r="F114" s="281"/>
      <c r="G114" s="292"/>
      <c r="H114" s="27"/>
      <c r="I114" s="169"/>
      <c r="J114" s="28"/>
      <c r="K114" s="28"/>
      <c r="L114" s="27"/>
      <c r="M114" s="28"/>
      <c r="N114" s="28">
        <f t="shared" si="4"/>
        <v>0</v>
      </c>
      <c r="O114" s="28"/>
    </row>
    <row r="115" spans="1:17">
      <c r="A115" s="68"/>
      <c r="B115" s="111"/>
      <c r="C115" s="116"/>
      <c r="D115" s="68"/>
      <c r="E115" s="83"/>
      <c r="F115" s="153"/>
      <c r="G115" s="83"/>
      <c r="H115" s="27"/>
      <c r="I115" s="169"/>
      <c r="J115" s="28"/>
      <c r="K115" s="28"/>
      <c r="L115" s="27"/>
      <c r="M115" s="28"/>
      <c r="N115" s="28"/>
      <c r="O115" s="28"/>
    </row>
    <row r="116" spans="1:17">
      <c r="A116" s="68"/>
      <c r="B116" s="111"/>
      <c r="C116" s="116"/>
      <c r="D116" s="68"/>
      <c r="E116" s="83"/>
      <c r="F116" s="153"/>
      <c r="G116" s="83"/>
      <c r="H116" s="27"/>
      <c r="I116" s="169"/>
      <c r="J116" s="28"/>
      <c r="K116" s="28"/>
      <c r="L116" s="27"/>
      <c r="M116" s="28"/>
      <c r="N116" s="28"/>
      <c r="O116" s="28"/>
    </row>
    <row r="117" spans="1:17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SUM(J109:J114)</f>
        <v>27138.68</v>
      </c>
      <c r="K117" s="24">
        <f>SUM(K109:K114)</f>
        <v>27138.68</v>
      </c>
      <c r="L117" s="24">
        <f>SUM(L109:L114)</f>
        <v>0</v>
      </c>
      <c r="M117" s="24">
        <f>SUM(M109:M114)</f>
        <v>0</v>
      </c>
      <c r="N117" s="24">
        <f>SUM(N109:N114)</f>
        <v>27138.68</v>
      </c>
      <c r="O117" s="24"/>
    </row>
    <row r="118" spans="1:17">
      <c r="A118" s="272">
        <v>14</v>
      </c>
      <c r="B118" s="314" t="s">
        <v>68</v>
      </c>
      <c r="C118" s="315" t="s">
        <v>53</v>
      </c>
      <c r="D118" s="316">
        <v>230</v>
      </c>
      <c r="E118" s="308" t="s">
        <v>99</v>
      </c>
      <c r="F118" s="307" t="s">
        <v>53</v>
      </c>
      <c r="G118" s="308" t="s">
        <v>55</v>
      </c>
      <c r="H118" s="18">
        <v>72006090</v>
      </c>
      <c r="I118" s="167" t="s">
        <v>162</v>
      </c>
      <c r="J118" s="20">
        <v>13179.76</v>
      </c>
      <c r="K118" s="20">
        <v>4845.5</v>
      </c>
      <c r="L118" s="18"/>
      <c r="M118" s="20">
        <v>8334.26</v>
      </c>
      <c r="N118" s="20">
        <f>J118-M118</f>
        <v>4845.5</v>
      </c>
      <c r="O118" s="18"/>
    </row>
    <row r="119" spans="1:17">
      <c r="A119" s="273"/>
      <c r="B119" s="314"/>
      <c r="C119" s="315"/>
      <c r="D119" s="316"/>
      <c r="E119" s="308"/>
      <c r="F119" s="307"/>
      <c r="G119" s="308"/>
      <c r="H119" s="18">
        <v>72006097</v>
      </c>
      <c r="I119" s="167" t="s">
        <v>162</v>
      </c>
      <c r="J119" s="20">
        <v>38.76</v>
      </c>
      <c r="K119" s="20">
        <v>38.76</v>
      </c>
      <c r="L119" s="18"/>
      <c r="M119" s="20"/>
      <c r="N119" s="20">
        <f>J119-M119</f>
        <v>38.76</v>
      </c>
      <c r="O119" s="18"/>
    </row>
    <row r="120" spans="1:17">
      <c r="A120" s="273"/>
      <c r="B120" s="314"/>
      <c r="C120" s="315"/>
      <c r="D120" s="316"/>
      <c r="E120" s="308"/>
      <c r="F120" s="307"/>
      <c r="G120" s="308"/>
      <c r="H120" s="18">
        <v>72006098</v>
      </c>
      <c r="I120" s="167" t="s">
        <v>162</v>
      </c>
      <c r="J120" s="20">
        <v>51.68</v>
      </c>
      <c r="K120" s="20">
        <v>32.299999999999997</v>
      </c>
      <c r="L120" s="18"/>
      <c r="M120" s="20">
        <v>19.38</v>
      </c>
      <c r="N120" s="20">
        <f>J120-M120</f>
        <v>32.299999999999997</v>
      </c>
      <c r="O120" s="18"/>
    </row>
    <row r="121" spans="1:17">
      <c r="A121" s="273"/>
      <c r="B121" s="314"/>
      <c r="C121" s="315"/>
      <c r="D121" s="316"/>
      <c r="E121" s="308"/>
      <c r="F121" s="307"/>
      <c r="G121" s="308"/>
      <c r="H121" s="18">
        <v>72006100</v>
      </c>
      <c r="I121" s="167" t="s">
        <v>162</v>
      </c>
      <c r="J121" s="20">
        <v>174.44</v>
      </c>
      <c r="K121" s="20">
        <v>174.44</v>
      </c>
      <c r="L121" s="18"/>
      <c r="M121" s="20"/>
      <c r="N121" s="20">
        <f>J121-M121</f>
        <v>174.44</v>
      </c>
      <c r="O121" s="18"/>
    </row>
    <row r="122" spans="1:17">
      <c r="A122" s="273"/>
      <c r="B122" s="314"/>
      <c r="C122" s="315"/>
      <c r="D122" s="316"/>
      <c r="E122" s="308"/>
      <c r="F122" s="307"/>
      <c r="G122" s="308"/>
      <c r="H122" s="18">
        <v>72006101</v>
      </c>
      <c r="I122" s="167" t="s">
        <v>162</v>
      </c>
      <c r="J122" s="20">
        <v>187.36</v>
      </c>
      <c r="K122" s="20">
        <v>187.36</v>
      </c>
      <c r="L122" s="18"/>
      <c r="M122" s="20"/>
      <c r="N122" s="20">
        <f>J122-M122</f>
        <v>187.36</v>
      </c>
      <c r="O122" s="18"/>
    </row>
    <row r="123" spans="1:17">
      <c r="A123" s="273"/>
      <c r="B123" s="314"/>
      <c r="C123" s="315"/>
      <c r="D123" s="316"/>
      <c r="E123" s="308"/>
      <c r="F123" s="307"/>
      <c r="G123" s="308"/>
      <c r="H123" s="18"/>
      <c r="I123" s="167"/>
      <c r="J123" s="20"/>
      <c r="K123" s="20"/>
      <c r="L123" s="18"/>
      <c r="M123" s="20"/>
      <c r="N123" s="20"/>
      <c r="O123" s="18"/>
    </row>
    <row r="124" spans="1:17">
      <c r="A124" s="273"/>
      <c r="B124" s="314"/>
      <c r="C124" s="315"/>
      <c r="D124" s="316"/>
      <c r="E124" s="308"/>
      <c r="F124" s="307"/>
      <c r="G124" s="308"/>
      <c r="H124" s="18"/>
      <c r="I124" s="167"/>
      <c r="J124" s="20"/>
      <c r="K124" s="20"/>
      <c r="L124" s="18"/>
      <c r="M124" s="20"/>
      <c r="N124" s="20"/>
      <c r="O124" s="18"/>
    </row>
    <row r="125" spans="1:17">
      <c r="A125" s="273"/>
      <c r="B125" s="314"/>
      <c r="C125" s="315"/>
      <c r="D125" s="316"/>
      <c r="E125" s="308"/>
      <c r="F125" s="307"/>
      <c r="G125" s="308"/>
      <c r="H125" s="18"/>
      <c r="I125" s="167"/>
      <c r="J125" s="20"/>
      <c r="K125" s="20"/>
      <c r="L125" s="18"/>
      <c r="M125" s="20"/>
      <c r="N125" s="20"/>
      <c r="O125" s="18"/>
    </row>
    <row r="126" spans="1:17">
      <c r="A126" s="58"/>
      <c r="B126" s="112" t="s">
        <v>13</v>
      </c>
      <c r="C126" s="118"/>
      <c r="D126" s="97"/>
      <c r="E126" s="25"/>
      <c r="F126" s="155"/>
      <c r="G126" s="25"/>
      <c r="H126" s="18"/>
      <c r="I126" s="167"/>
      <c r="J126" s="24">
        <f>SUM(J118:J125)</f>
        <v>13632.000000000002</v>
      </c>
      <c r="K126" s="24">
        <f>SUM(K118:K125)</f>
        <v>5278.36</v>
      </c>
      <c r="L126" s="24">
        <f>SUM(L118:L125)</f>
        <v>0</v>
      </c>
      <c r="M126" s="24">
        <f>SUM(M118:M125)</f>
        <v>8353.64</v>
      </c>
      <c r="N126" s="24">
        <f>SUM(N118:N125)</f>
        <v>5278.36</v>
      </c>
      <c r="O126" s="18"/>
      <c r="Q126" s="2"/>
    </row>
    <row r="127" spans="1:17" ht="12.75" customHeight="1">
      <c r="A127" s="305">
        <v>15</v>
      </c>
      <c r="B127" s="306" t="s">
        <v>46</v>
      </c>
      <c r="C127" s="311" t="s">
        <v>19</v>
      </c>
      <c r="D127" s="305">
        <v>821</v>
      </c>
      <c r="E127" s="301" t="s">
        <v>99</v>
      </c>
      <c r="F127" s="313" t="s">
        <v>19</v>
      </c>
      <c r="G127" s="301" t="s">
        <v>49</v>
      </c>
      <c r="H127" s="106">
        <v>7126</v>
      </c>
      <c r="I127" s="167" t="s">
        <v>133</v>
      </c>
      <c r="J127" s="20">
        <v>4340.2</v>
      </c>
      <c r="K127" s="20">
        <v>4340.2</v>
      </c>
      <c r="L127" s="21"/>
      <c r="M127" s="20"/>
      <c r="N127" s="20">
        <f>K127-M127</f>
        <v>4340.2</v>
      </c>
      <c r="O127" s="21"/>
    </row>
    <row r="128" spans="1:17">
      <c r="A128" s="305"/>
      <c r="B128" s="306"/>
      <c r="C128" s="311"/>
      <c r="D128" s="305"/>
      <c r="E128" s="302"/>
      <c r="F128" s="313"/>
      <c r="G128" s="302"/>
      <c r="H128" s="106">
        <v>7127</v>
      </c>
      <c r="I128" s="167" t="s">
        <v>133</v>
      </c>
      <c r="J128" s="20">
        <v>3303.59</v>
      </c>
      <c r="K128" s="20">
        <v>3303.59</v>
      </c>
      <c r="L128" s="21"/>
      <c r="M128" s="20"/>
      <c r="N128" s="20">
        <f t="shared" ref="N128:N138" si="5">J128-L128-M128</f>
        <v>3303.59</v>
      </c>
      <c r="O128" s="21"/>
    </row>
    <row r="129" spans="1:17">
      <c r="A129" s="305"/>
      <c r="B129" s="306"/>
      <c r="C129" s="311"/>
      <c r="D129" s="305"/>
      <c r="E129" s="302"/>
      <c r="F129" s="313"/>
      <c r="G129" s="302"/>
      <c r="H129" s="106">
        <v>7128</v>
      </c>
      <c r="I129" s="167" t="s">
        <v>133</v>
      </c>
      <c r="J129" s="20">
        <v>1768.2</v>
      </c>
      <c r="K129" s="20">
        <v>1768.2</v>
      </c>
      <c r="L129" s="21"/>
      <c r="M129" s="20"/>
      <c r="N129" s="20">
        <f t="shared" si="5"/>
        <v>1768.2</v>
      </c>
      <c r="O129" s="21"/>
    </row>
    <row r="130" spans="1:17">
      <c r="A130" s="305"/>
      <c r="B130" s="306"/>
      <c r="C130" s="311"/>
      <c r="D130" s="305"/>
      <c r="E130" s="302"/>
      <c r="F130" s="313"/>
      <c r="G130" s="302"/>
      <c r="H130" s="106">
        <v>7129</v>
      </c>
      <c r="I130" s="167" t="s">
        <v>133</v>
      </c>
      <c r="J130" s="20">
        <v>193.82</v>
      </c>
      <c r="K130" s="20">
        <v>174.44</v>
      </c>
      <c r="L130" s="21"/>
      <c r="M130" s="20">
        <v>19.38</v>
      </c>
      <c r="N130" s="20">
        <f t="shared" si="5"/>
        <v>174.44</v>
      </c>
      <c r="O130" s="21"/>
    </row>
    <row r="131" spans="1:17">
      <c r="A131" s="305"/>
      <c r="B131" s="306"/>
      <c r="C131" s="311"/>
      <c r="D131" s="305"/>
      <c r="E131" s="302"/>
      <c r="F131" s="313"/>
      <c r="G131" s="302"/>
      <c r="H131" s="106">
        <v>7131</v>
      </c>
      <c r="I131" s="167" t="s">
        <v>133</v>
      </c>
      <c r="J131" s="20">
        <v>14845.81</v>
      </c>
      <c r="K131" s="20">
        <v>14845.81</v>
      </c>
      <c r="L131" s="21"/>
      <c r="M131" s="20"/>
      <c r="N131" s="20">
        <f t="shared" si="5"/>
        <v>14845.81</v>
      </c>
      <c r="O131" s="21"/>
    </row>
    <row r="132" spans="1:17">
      <c r="A132" s="305"/>
      <c r="B132" s="306"/>
      <c r="C132" s="311"/>
      <c r="D132" s="305"/>
      <c r="E132" s="302"/>
      <c r="F132" s="313"/>
      <c r="G132" s="302"/>
      <c r="H132" s="106">
        <v>7132</v>
      </c>
      <c r="I132" s="167" t="s">
        <v>154</v>
      </c>
      <c r="J132" s="20">
        <v>1515.6</v>
      </c>
      <c r="K132" s="20">
        <v>1515.6</v>
      </c>
      <c r="L132" s="21"/>
      <c r="M132" s="20"/>
      <c r="N132" s="20">
        <f t="shared" si="5"/>
        <v>1515.6</v>
      </c>
      <c r="O132" s="21"/>
    </row>
    <row r="133" spans="1:17">
      <c r="A133" s="305"/>
      <c r="B133" s="306"/>
      <c r="C133" s="311"/>
      <c r="D133" s="305"/>
      <c r="E133" s="302"/>
      <c r="F133" s="313"/>
      <c r="G133" s="302"/>
      <c r="H133" s="106">
        <v>7133</v>
      </c>
      <c r="I133" s="167" t="s">
        <v>154</v>
      </c>
      <c r="J133" s="20">
        <v>3169.2</v>
      </c>
      <c r="K133" s="20">
        <v>3169.2</v>
      </c>
      <c r="L133" s="21"/>
      <c r="M133" s="20"/>
      <c r="N133" s="20">
        <f t="shared" si="5"/>
        <v>3169.2</v>
      </c>
      <c r="O133" s="21"/>
    </row>
    <row r="134" spans="1:17">
      <c r="A134" s="305"/>
      <c r="B134" s="306"/>
      <c r="C134" s="311"/>
      <c r="D134" s="305"/>
      <c r="E134" s="302"/>
      <c r="F134" s="313"/>
      <c r="G134" s="302"/>
      <c r="H134" s="106">
        <v>7134</v>
      </c>
      <c r="I134" s="167" t="s">
        <v>154</v>
      </c>
      <c r="J134" s="20">
        <v>22370.13</v>
      </c>
      <c r="K134" s="20">
        <v>22370.13</v>
      </c>
      <c r="L134" s="21"/>
      <c r="M134" s="20"/>
      <c r="N134" s="20">
        <f t="shared" si="5"/>
        <v>22370.13</v>
      </c>
      <c r="O134" s="21"/>
    </row>
    <row r="135" spans="1:17">
      <c r="A135" s="305"/>
      <c r="B135" s="306"/>
      <c r="C135" s="311"/>
      <c r="D135" s="305"/>
      <c r="E135" s="302"/>
      <c r="F135" s="313"/>
      <c r="G135" s="302"/>
      <c r="H135" s="106">
        <v>7135</v>
      </c>
      <c r="I135" s="167" t="s">
        <v>154</v>
      </c>
      <c r="J135" s="20">
        <v>4418.5</v>
      </c>
      <c r="K135" s="20">
        <v>4418.5</v>
      </c>
      <c r="L135" s="21"/>
      <c r="M135" s="20"/>
      <c r="N135" s="20">
        <f t="shared" si="5"/>
        <v>4418.5</v>
      </c>
      <c r="O135" s="21"/>
    </row>
    <row r="136" spans="1:17">
      <c r="A136" s="305"/>
      <c r="B136" s="306"/>
      <c r="C136" s="311"/>
      <c r="D136" s="305"/>
      <c r="E136" s="302"/>
      <c r="F136" s="313"/>
      <c r="G136" s="302"/>
      <c r="H136" s="106">
        <v>7136</v>
      </c>
      <c r="I136" s="167" t="s">
        <v>154</v>
      </c>
      <c r="J136" s="20">
        <v>193.82</v>
      </c>
      <c r="K136" s="20">
        <v>193.82</v>
      </c>
      <c r="L136" s="21"/>
      <c r="M136" s="20"/>
      <c r="N136" s="20">
        <f t="shared" si="5"/>
        <v>193.82</v>
      </c>
      <c r="O136" s="21"/>
    </row>
    <row r="137" spans="1:17">
      <c r="A137" s="305"/>
      <c r="B137" s="306"/>
      <c r="C137" s="311"/>
      <c r="D137" s="305"/>
      <c r="E137" s="302"/>
      <c r="F137" s="313"/>
      <c r="G137" s="302"/>
      <c r="H137" s="106">
        <v>7137</v>
      </c>
      <c r="I137" s="167" t="s">
        <v>155</v>
      </c>
      <c r="J137" s="20">
        <v>1112.49</v>
      </c>
      <c r="K137" s="20">
        <v>1112.49</v>
      </c>
      <c r="L137" s="21"/>
      <c r="M137" s="20"/>
      <c r="N137" s="20">
        <f t="shared" si="5"/>
        <v>1112.49</v>
      </c>
      <c r="O137" s="21"/>
    </row>
    <row r="138" spans="1:17">
      <c r="A138" s="305"/>
      <c r="B138" s="306"/>
      <c r="C138" s="311"/>
      <c r="D138" s="305"/>
      <c r="E138" s="302"/>
      <c r="F138" s="313"/>
      <c r="G138" s="302"/>
      <c r="H138" s="18">
        <v>7138</v>
      </c>
      <c r="I138" s="167" t="s">
        <v>155</v>
      </c>
      <c r="J138" s="20">
        <v>1384.62</v>
      </c>
      <c r="K138" s="20">
        <v>1384.62</v>
      </c>
      <c r="L138" s="21"/>
      <c r="M138" s="20"/>
      <c r="N138" s="20">
        <f t="shared" si="5"/>
        <v>1384.62</v>
      </c>
      <c r="O138" s="21"/>
    </row>
    <row r="139" spans="1:17">
      <c r="A139" s="305"/>
      <c r="B139" s="306"/>
      <c r="C139" s="311"/>
      <c r="D139" s="305"/>
      <c r="E139" s="312"/>
      <c r="F139" s="313"/>
      <c r="G139" s="312"/>
      <c r="H139" s="18"/>
      <c r="I139" s="167"/>
      <c r="J139" s="20"/>
      <c r="K139" s="20"/>
      <c r="L139" s="21"/>
      <c r="M139" s="20"/>
      <c r="N139" s="20"/>
      <c r="O139" s="21"/>
    </row>
    <row r="140" spans="1:17">
      <c r="A140" s="105"/>
      <c r="B140" s="114" t="s">
        <v>13</v>
      </c>
      <c r="C140" s="119"/>
      <c r="D140" s="84"/>
      <c r="E140" s="104"/>
      <c r="F140" s="157"/>
      <c r="G140" s="104"/>
      <c r="H140" s="26"/>
      <c r="I140" s="30"/>
      <c r="J140" s="24">
        <f>SUM(J127:J138)</f>
        <v>58615.98</v>
      </c>
      <c r="K140" s="24">
        <f>SUM(K127:K138)</f>
        <v>58596.6</v>
      </c>
      <c r="L140" s="24">
        <f>SUM(L127:L138)</f>
        <v>0</v>
      </c>
      <c r="M140" s="24">
        <f>SUM(M127:M138)</f>
        <v>19.38</v>
      </c>
      <c r="N140" s="24">
        <f>SUM(N127:N138)</f>
        <v>58596.6</v>
      </c>
      <c r="O140" s="29"/>
      <c r="Q140" s="2"/>
    </row>
    <row r="141" spans="1:17">
      <c r="A141" s="293">
        <v>16</v>
      </c>
      <c r="B141" s="295" t="s">
        <v>52</v>
      </c>
      <c r="C141" s="297" t="s">
        <v>23</v>
      </c>
      <c r="D141" s="299">
        <v>645</v>
      </c>
      <c r="E141" s="301" t="s">
        <v>99</v>
      </c>
      <c r="F141" s="303" t="s">
        <v>23</v>
      </c>
      <c r="G141" s="301" t="s">
        <v>24</v>
      </c>
      <c r="H141" s="18">
        <v>11405</v>
      </c>
      <c r="I141" s="167" t="s">
        <v>147</v>
      </c>
      <c r="J141" s="20">
        <v>180.89</v>
      </c>
      <c r="K141" s="20">
        <v>180.89</v>
      </c>
      <c r="L141" s="5"/>
      <c r="M141" s="21"/>
      <c r="N141" s="20">
        <f>J141-L141-M141</f>
        <v>180.89</v>
      </c>
      <c r="O141" s="21"/>
    </row>
    <row r="142" spans="1:17">
      <c r="A142" s="294"/>
      <c r="B142" s="296"/>
      <c r="C142" s="298"/>
      <c r="D142" s="300"/>
      <c r="E142" s="302"/>
      <c r="F142" s="304"/>
      <c r="G142" s="302"/>
      <c r="H142" s="18">
        <v>11415</v>
      </c>
      <c r="I142" s="167" t="s">
        <v>132</v>
      </c>
      <c r="J142" s="20">
        <v>174.43</v>
      </c>
      <c r="K142" s="20">
        <v>174.43</v>
      </c>
      <c r="L142" s="5"/>
      <c r="M142" s="21"/>
      <c r="N142" s="20">
        <f t="shared" ref="N142:N153" si="6">J142-L142-M142</f>
        <v>174.43</v>
      </c>
      <c r="O142" s="21"/>
    </row>
    <row r="143" spans="1:17">
      <c r="A143" s="294"/>
      <c r="B143" s="296"/>
      <c r="C143" s="298"/>
      <c r="D143" s="300"/>
      <c r="E143" s="302"/>
      <c r="F143" s="304"/>
      <c r="G143" s="302"/>
      <c r="H143" s="18">
        <v>11416</v>
      </c>
      <c r="I143" s="167" t="s">
        <v>132</v>
      </c>
      <c r="J143" s="20">
        <v>193.82</v>
      </c>
      <c r="K143" s="20">
        <v>193.82</v>
      </c>
      <c r="L143" s="5"/>
      <c r="M143" s="21"/>
      <c r="N143" s="20">
        <f t="shared" si="6"/>
        <v>193.82</v>
      </c>
      <c r="O143" s="21"/>
    </row>
    <row r="144" spans="1:17">
      <c r="A144" s="294"/>
      <c r="B144" s="296"/>
      <c r="C144" s="298"/>
      <c r="D144" s="300"/>
      <c r="E144" s="302"/>
      <c r="F144" s="304"/>
      <c r="G144" s="302"/>
      <c r="H144" s="18">
        <v>11426</v>
      </c>
      <c r="I144" s="167" t="s">
        <v>148</v>
      </c>
      <c r="J144" s="20">
        <v>193.82</v>
      </c>
      <c r="K144" s="20">
        <v>193.82</v>
      </c>
      <c r="L144" s="5"/>
      <c r="M144" s="21"/>
      <c r="N144" s="20">
        <f t="shared" si="6"/>
        <v>193.82</v>
      </c>
      <c r="O144" s="21"/>
    </row>
    <row r="145" spans="1:17">
      <c r="A145" s="294"/>
      <c r="B145" s="296"/>
      <c r="C145" s="298"/>
      <c r="D145" s="300"/>
      <c r="E145" s="302"/>
      <c r="F145" s="304"/>
      <c r="G145" s="302"/>
      <c r="H145" s="27">
        <v>11449</v>
      </c>
      <c r="I145" s="169" t="s">
        <v>139</v>
      </c>
      <c r="J145" s="28">
        <v>83.98</v>
      </c>
      <c r="K145" s="28">
        <v>83.98</v>
      </c>
      <c r="L145" s="65"/>
      <c r="M145" s="102"/>
      <c r="N145" s="28">
        <f t="shared" si="6"/>
        <v>83.98</v>
      </c>
      <c r="O145" s="102"/>
    </row>
    <row r="146" spans="1:17">
      <c r="A146" s="294"/>
      <c r="B146" s="296"/>
      <c r="C146" s="298"/>
      <c r="D146" s="300"/>
      <c r="E146" s="302"/>
      <c r="F146" s="304"/>
      <c r="G146" s="302"/>
      <c r="H146" s="27">
        <v>11450</v>
      </c>
      <c r="I146" s="169" t="s">
        <v>139</v>
      </c>
      <c r="J146" s="28">
        <v>161.51</v>
      </c>
      <c r="K146" s="28">
        <v>161.51</v>
      </c>
      <c r="L146" s="65"/>
      <c r="M146" s="102"/>
      <c r="N146" s="28">
        <f t="shared" si="6"/>
        <v>161.51</v>
      </c>
      <c r="O146" s="102"/>
    </row>
    <row r="147" spans="1:17">
      <c r="A147" s="294"/>
      <c r="B147" s="296"/>
      <c r="C147" s="298"/>
      <c r="D147" s="300"/>
      <c r="E147" s="302"/>
      <c r="F147" s="304"/>
      <c r="G147" s="302"/>
      <c r="H147" s="27">
        <v>11455</v>
      </c>
      <c r="I147" s="169" t="s">
        <v>136</v>
      </c>
      <c r="J147" s="28">
        <v>193.82</v>
      </c>
      <c r="K147" s="28">
        <v>193.82</v>
      </c>
      <c r="L147" s="65"/>
      <c r="M147" s="102"/>
      <c r="N147" s="28">
        <f t="shared" si="6"/>
        <v>193.82</v>
      </c>
      <c r="O147" s="102"/>
    </row>
    <row r="148" spans="1:17">
      <c r="A148" s="294"/>
      <c r="B148" s="296"/>
      <c r="C148" s="298"/>
      <c r="D148" s="300"/>
      <c r="E148" s="302"/>
      <c r="F148" s="304"/>
      <c r="G148" s="302"/>
      <c r="H148" s="27">
        <v>6431</v>
      </c>
      <c r="I148" s="169" t="s">
        <v>150</v>
      </c>
      <c r="J148" s="28">
        <v>2907.3</v>
      </c>
      <c r="K148" s="28">
        <v>2752.24</v>
      </c>
      <c r="L148" s="65"/>
      <c r="M148" s="102">
        <v>155.06</v>
      </c>
      <c r="N148" s="28">
        <f t="shared" si="6"/>
        <v>2752.2400000000002</v>
      </c>
      <c r="O148" s="102"/>
    </row>
    <row r="149" spans="1:17">
      <c r="A149" s="294"/>
      <c r="B149" s="296"/>
      <c r="C149" s="298"/>
      <c r="D149" s="300"/>
      <c r="E149" s="302"/>
      <c r="F149" s="304"/>
      <c r="G149" s="302"/>
      <c r="H149" s="27">
        <v>11417</v>
      </c>
      <c r="I149" s="169" t="s">
        <v>151</v>
      </c>
      <c r="J149" s="28">
        <v>17056.16</v>
      </c>
      <c r="K149" s="28">
        <v>12488.47</v>
      </c>
      <c r="L149" s="65"/>
      <c r="M149" s="102">
        <v>4567.6899999999996</v>
      </c>
      <c r="N149" s="28">
        <f t="shared" si="6"/>
        <v>12488.470000000001</v>
      </c>
      <c r="O149" s="102"/>
    </row>
    <row r="150" spans="1:17">
      <c r="A150" s="294"/>
      <c r="B150" s="296"/>
      <c r="C150" s="298"/>
      <c r="D150" s="300"/>
      <c r="E150" s="302"/>
      <c r="F150" s="304"/>
      <c r="G150" s="302"/>
      <c r="H150" s="27">
        <v>11442</v>
      </c>
      <c r="I150" s="169" t="s">
        <v>133</v>
      </c>
      <c r="J150" s="28">
        <v>7558.98</v>
      </c>
      <c r="K150" s="28">
        <v>6893.53</v>
      </c>
      <c r="L150" s="65"/>
      <c r="M150" s="102">
        <v>665.45</v>
      </c>
      <c r="N150" s="28">
        <f t="shared" si="6"/>
        <v>6893.53</v>
      </c>
      <c r="O150" s="102"/>
    </row>
    <row r="151" spans="1:17">
      <c r="A151" s="294"/>
      <c r="B151" s="296"/>
      <c r="C151" s="298"/>
      <c r="D151" s="300"/>
      <c r="E151" s="302"/>
      <c r="F151" s="304"/>
      <c r="G151" s="302"/>
      <c r="H151" s="27">
        <v>11465</v>
      </c>
      <c r="I151" s="169" t="s">
        <v>155</v>
      </c>
      <c r="J151" s="28">
        <v>30817.38</v>
      </c>
      <c r="K151" s="28">
        <v>29234.52</v>
      </c>
      <c r="L151" s="65"/>
      <c r="M151" s="102">
        <v>1582.86</v>
      </c>
      <c r="N151" s="28">
        <f t="shared" si="6"/>
        <v>29234.52</v>
      </c>
      <c r="O151" s="102"/>
    </row>
    <row r="152" spans="1:17">
      <c r="A152" s="294"/>
      <c r="B152" s="296"/>
      <c r="C152" s="298"/>
      <c r="D152" s="300"/>
      <c r="E152" s="302"/>
      <c r="F152" s="304"/>
      <c r="G152" s="302"/>
      <c r="H152" s="27">
        <v>11496</v>
      </c>
      <c r="I152" s="169" t="s">
        <v>156</v>
      </c>
      <c r="J152" s="28">
        <v>193.82</v>
      </c>
      <c r="K152" s="28">
        <v>193.82</v>
      </c>
      <c r="L152" s="65"/>
      <c r="M152" s="102"/>
      <c r="N152" s="28">
        <f t="shared" si="6"/>
        <v>193.82</v>
      </c>
      <c r="O152" s="102"/>
    </row>
    <row r="153" spans="1:17">
      <c r="A153" s="294"/>
      <c r="B153" s="296"/>
      <c r="C153" s="298"/>
      <c r="D153" s="300"/>
      <c r="E153" s="302"/>
      <c r="F153" s="304"/>
      <c r="G153" s="302"/>
      <c r="H153" s="27">
        <v>11519</v>
      </c>
      <c r="I153" s="169" t="s">
        <v>157</v>
      </c>
      <c r="J153" s="28">
        <v>58.14</v>
      </c>
      <c r="K153" s="28">
        <v>58.14</v>
      </c>
      <c r="L153" s="65"/>
      <c r="M153" s="102"/>
      <c r="N153" s="28">
        <f t="shared" si="6"/>
        <v>58.14</v>
      </c>
      <c r="O153" s="102"/>
    </row>
    <row r="154" spans="1:17">
      <c r="A154" s="294"/>
      <c r="B154" s="296"/>
      <c r="C154" s="298"/>
      <c r="D154" s="300"/>
      <c r="E154" s="302"/>
      <c r="F154" s="304"/>
      <c r="G154" s="302"/>
      <c r="H154" s="27">
        <v>11537</v>
      </c>
      <c r="I154" s="169" t="s">
        <v>158</v>
      </c>
      <c r="J154" s="28">
        <v>129.21</v>
      </c>
      <c r="K154" s="28">
        <v>129.21</v>
      </c>
      <c r="L154" s="65"/>
      <c r="M154" s="175"/>
      <c r="N154" s="28">
        <f>J154-L154-M154</f>
        <v>129.21</v>
      </c>
      <c r="O154" s="102"/>
    </row>
    <row r="155" spans="1:17">
      <c r="A155" s="294"/>
      <c r="B155" s="296"/>
      <c r="C155" s="298"/>
      <c r="D155" s="300"/>
      <c r="E155" s="302"/>
      <c r="F155" s="304"/>
      <c r="G155" s="302"/>
      <c r="H155" s="27">
        <v>11538</v>
      </c>
      <c r="I155" s="169" t="s">
        <v>158</v>
      </c>
      <c r="J155" s="28">
        <v>148.59</v>
      </c>
      <c r="K155" s="28">
        <v>148.59</v>
      </c>
      <c r="L155" s="65"/>
      <c r="M155" s="175"/>
      <c r="N155" s="28">
        <f>J155-L155-M155</f>
        <v>148.59</v>
      </c>
      <c r="O155" s="102"/>
    </row>
    <row r="156" spans="1:17">
      <c r="A156" s="294"/>
      <c r="B156" s="296"/>
      <c r="C156" s="298"/>
      <c r="D156" s="300"/>
      <c r="E156" s="302"/>
      <c r="F156" s="304"/>
      <c r="G156" s="302"/>
      <c r="H156" s="27">
        <v>11546</v>
      </c>
      <c r="I156" s="169" t="s">
        <v>159</v>
      </c>
      <c r="J156" s="28">
        <v>180.89</v>
      </c>
      <c r="K156" s="28">
        <v>180.89</v>
      </c>
      <c r="L156" s="65"/>
      <c r="M156" s="175"/>
      <c r="N156" s="28">
        <f>J156-L156-M156</f>
        <v>180.89</v>
      </c>
      <c r="O156" s="102"/>
    </row>
    <row r="157" spans="1:17">
      <c r="A157" s="294"/>
      <c r="B157" s="296"/>
      <c r="C157" s="298"/>
      <c r="D157" s="300"/>
      <c r="E157" s="302"/>
      <c r="F157" s="304"/>
      <c r="G157" s="302"/>
      <c r="H157" s="27">
        <v>11547</v>
      </c>
      <c r="I157" s="169" t="s">
        <v>159</v>
      </c>
      <c r="J157" s="28">
        <v>148.59</v>
      </c>
      <c r="K157" s="28">
        <v>142.13</v>
      </c>
      <c r="L157" s="65"/>
      <c r="M157" s="102">
        <v>6.46</v>
      </c>
      <c r="N157" s="28">
        <f>J157-L157-M157</f>
        <v>142.13</v>
      </c>
      <c r="O157" s="102"/>
    </row>
    <row r="158" spans="1:17">
      <c r="A158" s="294"/>
      <c r="B158" s="296"/>
      <c r="C158" s="298"/>
      <c r="D158" s="300"/>
      <c r="E158" s="302"/>
      <c r="F158" s="304"/>
      <c r="G158" s="302"/>
      <c r="H158" s="27">
        <v>11549</v>
      </c>
      <c r="I158" s="169" t="s">
        <v>160</v>
      </c>
      <c r="J158" s="28">
        <v>193.82</v>
      </c>
      <c r="K158" s="28">
        <v>193.82</v>
      </c>
      <c r="L158" s="65"/>
      <c r="M158" s="175"/>
      <c r="N158" s="28">
        <f>J158-L158-M158</f>
        <v>193.82</v>
      </c>
      <c r="O158" s="102"/>
    </row>
    <row r="159" spans="1:17">
      <c r="A159" s="68"/>
      <c r="B159" s="111"/>
      <c r="C159" s="116"/>
      <c r="D159" s="68"/>
      <c r="E159" s="68"/>
      <c r="F159" s="153"/>
      <c r="G159" s="103"/>
      <c r="H159" s="27"/>
      <c r="I159" s="169"/>
      <c r="J159" s="28"/>
      <c r="K159" s="28"/>
      <c r="L159" s="65"/>
      <c r="M159" s="102"/>
      <c r="N159" s="28"/>
      <c r="O159" s="102"/>
    </row>
    <row r="160" spans="1:17">
      <c r="A160" s="58"/>
      <c r="B160" s="112" t="s">
        <v>13</v>
      </c>
      <c r="C160" s="118"/>
      <c r="D160" s="54"/>
      <c r="E160" s="58"/>
      <c r="F160" s="155"/>
      <c r="G160" s="58"/>
      <c r="H160" s="27"/>
      <c r="I160" s="169"/>
      <c r="J160" s="57">
        <f>SUM(J141:J158)</f>
        <v>60575.149999999987</v>
      </c>
      <c r="K160" s="57">
        <f>SUM(K141:K158)</f>
        <v>53597.62999999999</v>
      </c>
      <c r="L160" s="57">
        <f>SUM(L141:L158)</f>
        <v>0</v>
      </c>
      <c r="M160" s="57">
        <f>SUM(M141:M158)</f>
        <v>6977.5199999999995</v>
      </c>
      <c r="N160" s="57">
        <f>SUM(N141:N158)</f>
        <v>53597.62999999999</v>
      </c>
      <c r="O160" s="57"/>
      <c r="Q160" s="2"/>
    </row>
    <row r="161" spans="1:15">
      <c r="A161" s="272">
        <v>17</v>
      </c>
      <c r="B161" s="274" t="s">
        <v>33</v>
      </c>
      <c r="C161" s="276" t="s">
        <v>14</v>
      </c>
      <c r="D161" s="272">
        <v>19</v>
      </c>
      <c r="E161" s="278" t="s">
        <v>99</v>
      </c>
      <c r="F161" s="280" t="s">
        <v>14</v>
      </c>
      <c r="G161" s="287" t="s">
        <v>41</v>
      </c>
      <c r="H161" s="27">
        <v>51008</v>
      </c>
      <c r="I161" s="169" t="s">
        <v>133</v>
      </c>
      <c r="J161" s="28">
        <v>505.04</v>
      </c>
      <c r="K161" s="28">
        <v>505.04</v>
      </c>
      <c r="L161" s="28"/>
      <c r="M161" s="28"/>
      <c r="N161" s="28">
        <f>J161-L161-M161</f>
        <v>505.04</v>
      </c>
      <c r="O161" s="57"/>
    </row>
    <row r="162" spans="1:15">
      <c r="A162" s="273"/>
      <c r="B162" s="275"/>
      <c r="C162" s="277"/>
      <c r="D162" s="273"/>
      <c r="E162" s="279"/>
      <c r="F162" s="281"/>
      <c r="G162" s="288"/>
      <c r="H162" s="27">
        <v>14011</v>
      </c>
      <c r="I162" s="169" t="s">
        <v>155</v>
      </c>
      <c r="J162" s="28">
        <v>3214.88</v>
      </c>
      <c r="K162" s="28">
        <v>3214.88</v>
      </c>
      <c r="L162" s="28"/>
      <c r="M162" s="28"/>
      <c r="N162" s="28">
        <f>J162-L162-M162</f>
        <v>3214.88</v>
      </c>
      <c r="O162" s="57"/>
    </row>
    <row r="163" spans="1:15">
      <c r="A163" s="273"/>
      <c r="B163" s="275"/>
      <c r="C163" s="277"/>
      <c r="D163" s="273"/>
      <c r="E163" s="279"/>
      <c r="F163" s="281"/>
      <c r="G163" s="288"/>
      <c r="H163" s="27">
        <v>51237</v>
      </c>
      <c r="I163" s="169" t="s">
        <v>155</v>
      </c>
      <c r="J163" s="28">
        <v>249.78</v>
      </c>
      <c r="K163" s="28">
        <v>249.78</v>
      </c>
      <c r="L163" s="28"/>
      <c r="M163" s="28"/>
      <c r="N163" s="28">
        <f>J163-L163-M163</f>
        <v>249.78</v>
      </c>
      <c r="O163" s="57"/>
    </row>
    <row r="164" spans="1:15">
      <c r="A164" s="273"/>
      <c r="B164" s="275"/>
      <c r="C164" s="277"/>
      <c r="D164" s="273"/>
      <c r="E164" s="279"/>
      <c r="F164" s="281"/>
      <c r="G164" s="288"/>
      <c r="H164" s="27"/>
      <c r="I164" s="169"/>
      <c r="J164" s="28"/>
      <c r="K164" s="28"/>
      <c r="L164" s="28"/>
      <c r="M164" s="28"/>
      <c r="N164" s="28"/>
      <c r="O164" s="57"/>
    </row>
    <row r="165" spans="1:15">
      <c r="A165" s="68"/>
      <c r="B165" s="109"/>
      <c r="C165" s="116"/>
      <c r="D165" s="68"/>
      <c r="E165" s="82"/>
      <c r="F165" s="153"/>
      <c r="G165" s="288"/>
      <c r="H165" s="27"/>
      <c r="I165" s="169"/>
      <c r="J165" s="28"/>
      <c r="K165" s="28"/>
      <c r="L165" s="28"/>
      <c r="M165" s="28"/>
      <c r="N165" s="28"/>
      <c r="O165" s="57"/>
    </row>
    <row r="166" spans="1:15">
      <c r="A166" s="68"/>
      <c r="B166" s="109"/>
      <c r="C166" s="116"/>
      <c r="D166" s="68"/>
      <c r="E166" s="82"/>
      <c r="F166" s="153"/>
      <c r="G166" s="289"/>
      <c r="H166" s="27"/>
      <c r="I166" s="169"/>
      <c r="J166" s="28"/>
      <c r="K166" s="28"/>
      <c r="L166" s="28"/>
      <c r="M166" s="28"/>
      <c r="N166" s="28"/>
      <c r="O166" s="57"/>
    </row>
    <row r="167" spans="1:15">
      <c r="A167" s="56"/>
      <c r="B167" s="112" t="s">
        <v>13</v>
      </c>
      <c r="C167" s="117"/>
      <c r="D167" s="56"/>
      <c r="E167" s="55"/>
      <c r="F167" s="138"/>
      <c r="G167" s="55"/>
      <c r="H167" s="27"/>
      <c r="I167" s="169"/>
      <c r="J167" s="57">
        <f>SUM(J161:J164)</f>
        <v>3969.7000000000003</v>
      </c>
      <c r="K167" s="57">
        <f>SUM(K161:K164)</f>
        <v>3969.7000000000003</v>
      </c>
      <c r="L167" s="57">
        <f>SUM(L161:L164)</f>
        <v>0</v>
      </c>
      <c r="M167" s="57">
        <f>SUM(M161:M164)</f>
        <v>0</v>
      </c>
      <c r="N167" s="57">
        <f>SUM(N161:N164)</f>
        <v>3969.7000000000003</v>
      </c>
      <c r="O167" s="57"/>
    </row>
    <row r="168" spans="1:15" ht="12.75" customHeight="1">
      <c r="A168" s="272">
        <v>18</v>
      </c>
      <c r="B168" s="274" t="s">
        <v>31</v>
      </c>
      <c r="C168" s="276" t="s">
        <v>50</v>
      </c>
      <c r="D168" s="272">
        <v>601</v>
      </c>
      <c r="E168" s="278" t="s">
        <v>99</v>
      </c>
      <c r="F168" s="282" t="s">
        <v>50</v>
      </c>
      <c r="G168" s="291" t="s">
        <v>42</v>
      </c>
      <c r="H168" s="27">
        <v>2015299</v>
      </c>
      <c r="I168" s="169" t="s">
        <v>157</v>
      </c>
      <c r="J168" s="28">
        <v>246.51</v>
      </c>
      <c r="K168" s="28">
        <v>246.51</v>
      </c>
      <c r="L168" s="28"/>
      <c r="M168" s="28"/>
      <c r="N168" s="28">
        <f>J168-L168-M168</f>
        <v>246.51</v>
      </c>
      <c r="O168" s="57"/>
    </row>
    <row r="169" spans="1:15">
      <c r="A169" s="273"/>
      <c r="B169" s="275"/>
      <c r="C169" s="277"/>
      <c r="D169" s="273"/>
      <c r="E169" s="279"/>
      <c r="F169" s="283"/>
      <c r="G169" s="292"/>
      <c r="H169" s="27"/>
      <c r="I169" s="169"/>
      <c r="J169" s="28"/>
      <c r="K169" s="28"/>
      <c r="L169" s="28"/>
      <c r="M169" s="28"/>
      <c r="N169" s="28"/>
      <c r="O169" s="57"/>
    </row>
    <row r="170" spans="1:15">
      <c r="A170" s="273"/>
      <c r="B170" s="275"/>
      <c r="C170" s="277"/>
      <c r="D170" s="273"/>
      <c r="E170" s="279"/>
      <c r="F170" s="283"/>
      <c r="G170" s="292"/>
      <c r="H170" s="27"/>
      <c r="I170" s="169"/>
      <c r="J170" s="28"/>
      <c r="K170" s="28"/>
      <c r="L170" s="28"/>
      <c r="M170" s="28"/>
      <c r="N170" s="28"/>
      <c r="O170" s="57"/>
    </row>
    <row r="171" spans="1:15">
      <c r="A171" s="273"/>
      <c r="B171" s="275"/>
      <c r="C171" s="277"/>
      <c r="D171" s="273"/>
      <c r="E171" s="279"/>
      <c r="F171" s="283"/>
      <c r="G171" s="292"/>
      <c r="H171" s="27"/>
      <c r="I171" s="169"/>
      <c r="J171" s="28"/>
      <c r="K171" s="28"/>
      <c r="L171" s="28"/>
      <c r="M171" s="28"/>
      <c r="N171" s="28"/>
      <c r="O171" s="57"/>
    </row>
    <row r="172" spans="1:15">
      <c r="A172" s="273"/>
      <c r="B172" s="275"/>
      <c r="C172" s="277"/>
      <c r="D172" s="273"/>
      <c r="E172" s="279"/>
      <c r="F172" s="283"/>
      <c r="G172" s="292"/>
      <c r="H172" s="27"/>
      <c r="I172" s="169"/>
      <c r="J172" s="28"/>
      <c r="K172" s="28"/>
      <c r="L172" s="28"/>
      <c r="M172" s="28"/>
      <c r="N172" s="28"/>
      <c r="O172" s="57"/>
    </row>
    <row r="173" spans="1:15">
      <c r="A173" s="273"/>
      <c r="B173" s="275"/>
      <c r="C173" s="277"/>
      <c r="D173" s="273"/>
      <c r="E173" s="279"/>
      <c r="F173" s="283"/>
      <c r="G173" s="292"/>
      <c r="H173" s="27"/>
      <c r="I173" s="169"/>
      <c r="J173" s="28"/>
      <c r="K173" s="28"/>
      <c r="L173" s="28"/>
      <c r="M173" s="28"/>
      <c r="N173" s="28"/>
      <c r="O173" s="57"/>
    </row>
    <row r="174" spans="1:15">
      <c r="A174" s="56"/>
      <c r="B174" s="112" t="s">
        <v>13</v>
      </c>
      <c r="C174" s="117"/>
      <c r="D174" s="56"/>
      <c r="E174" s="55"/>
      <c r="F174" s="138"/>
      <c r="G174" s="55"/>
      <c r="H174" s="27"/>
      <c r="I174" s="169"/>
      <c r="J174" s="57">
        <f>SUM(J168:J173)</f>
        <v>246.51</v>
      </c>
      <c r="K174" s="57">
        <f>SUM(K168:K173)</f>
        <v>246.51</v>
      </c>
      <c r="L174" s="57">
        <f>SUM(L168:L173)</f>
        <v>0</v>
      </c>
      <c r="M174" s="57">
        <f>SUM(M168:M173)</f>
        <v>0</v>
      </c>
      <c r="N174" s="57">
        <f>SUM(N168:N173)</f>
        <v>246.51</v>
      </c>
      <c r="O174" s="57"/>
    </row>
    <row r="175" spans="1:15" ht="12.75" customHeight="1">
      <c r="A175" s="272">
        <v>19</v>
      </c>
      <c r="B175" s="274" t="s">
        <v>166</v>
      </c>
      <c r="C175" s="276" t="s">
        <v>14</v>
      </c>
      <c r="D175" s="272">
        <v>26</v>
      </c>
      <c r="E175" s="278" t="s">
        <v>99</v>
      </c>
      <c r="F175" s="282" t="s">
        <v>14</v>
      </c>
      <c r="G175" s="291" t="s">
        <v>167</v>
      </c>
      <c r="H175" s="27">
        <v>1059</v>
      </c>
      <c r="I175" s="169" t="s">
        <v>168</v>
      </c>
      <c r="J175" s="28">
        <v>959.8</v>
      </c>
      <c r="K175" s="28">
        <v>959.8</v>
      </c>
      <c r="L175" s="28"/>
      <c r="M175" s="28"/>
      <c r="N175" s="28">
        <f>J175-L175-M175</f>
        <v>959.8</v>
      </c>
      <c r="O175" s="57"/>
    </row>
    <row r="176" spans="1:15">
      <c r="A176" s="273"/>
      <c r="B176" s="275"/>
      <c r="C176" s="277"/>
      <c r="D176" s="273"/>
      <c r="E176" s="279"/>
      <c r="F176" s="283"/>
      <c r="G176" s="292"/>
      <c r="H176" s="27"/>
      <c r="I176" s="169"/>
      <c r="J176" s="28"/>
      <c r="K176" s="28"/>
      <c r="L176" s="28"/>
      <c r="M176" s="28"/>
      <c r="N176" s="28"/>
      <c r="O176" s="57"/>
    </row>
    <row r="177" spans="1:15">
      <c r="A177" s="273"/>
      <c r="B177" s="275"/>
      <c r="C177" s="277"/>
      <c r="D177" s="273"/>
      <c r="E177" s="279"/>
      <c r="F177" s="283"/>
      <c r="G177" s="292"/>
      <c r="H177" s="27"/>
      <c r="I177" s="169"/>
      <c r="J177" s="28"/>
      <c r="K177" s="28"/>
      <c r="L177" s="28"/>
      <c r="M177" s="28"/>
      <c r="N177" s="28"/>
      <c r="O177" s="57"/>
    </row>
    <row r="178" spans="1:15">
      <c r="A178" s="273"/>
      <c r="B178" s="275"/>
      <c r="C178" s="277"/>
      <c r="D178" s="273"/>
      <c r="E178" s="279"/>
      <c r="F178" s="283"/>
      <c r="G178" s="292"/>
      <c r="H178" s="27"/>
      <c r="I178" s="169"/>
      <c r="J178" s="28"/>
      <c r="K178" s="28"/>
      <c r="L178" s="28"/>
      <c r="M178" s="28"/>
      <c r="N178" s="28"/>
      <c r="O178" s="57"/>
    </row>
    <row r="179" spans="1:15">
      <c r="A179" s="273"/>
      <c r="B179" s="286"/>
      <c r="C179" s="277"/>
      <c r="D179" s="273"/>
      <c r="E179" s="279"/>
      <c r="F179" s="283"/>
      <c r="G179" s="292"/>
      <c r="H179" s="27"/>
      <c r="I179" s="169"/>
      <c r="J179" s="28"/>
      <c r="K179" s="28"/>
      <c r="L179" s="28"/>
      <c r="M179" s="28"/>
      <c r="N179" s="28"/>
      <c r="O179" s="57"/>
    </row>
    <row r="180" spans="1:15">
      <c r="A180" s="56"/>
      <c r="B180" s="112" t="s">
        <v>13</v>
      </c>
      <c r="C180" s="117"/>
      <c r="D180" s="56"/>
      <c r="E180" s="55"/>
      <c r="F180" s="138"/>
      <c r="G180" s="55"/>
      <c r="H180" s="27"/>
      <c r="I180" s="169"/>
      <c r="J180" s="57">
        <f>SUM(J175:J179)</f>
        <v>959.8</v>
      </c>
      <c r="K180" s="57">
        <f>SUM(K175:K179)</f>
        <v>959.8</v>
      </c>
      <c r="L180" s="57">
        <f>SUM(L175:L179)</f>
        <v>0</v>
      </c>
      <c r="M180" s="57">
        <f>SUM(M175:M179)</f>
        <v>0</v>
      </c>
      <c r="N180" s="57">
        <f>SUM(N175:N179)</f>
        <v>959.8</v>
      </c>
      <c r="O180" s="57"/>
    </row>
    <row r="181" spans="1:15" ht="12.75" customHeight="1">
      <c r="A181" s="272">
        <v>20</v>
      </c>
      <c r="B181" s="274" t="s">
        <v>107</v>
      </c>
      <c r="C181" s="276" t="s">
        <v>14</v>
      </c>
      <c r="D181" s="272">
        <v>639</v>
      </c>
      <c r="E181" s="278" t="s">
        <v>99</v>
      </c>
      <c r="F181" s="280" t="s">
        <v>14</v>
      </c>
      <c r="G181" s="287" t="s">
        <v>54</v>
      </c>
      <c r="H181" s="27">
        <v>43</v>
      </c>
      <c r="I181" s="169" t="s">
        <v>161</v>
      </c>
      <c r="J181" s="28">
        <v>11510.4</v>
      </c>
      <c r="K181" s="28">
        <v>11510.4</v>
      </c>
      <c r="L181" s="28"/>
      <c r="M181" s="28"/>
      <c r="N181" s="28">
        <f>J181-L181-M181</f>
        <v>11510.4</v>
      </c>
      <c r="O181" s="57"/>
    </row>
    <row r="182" spans="1:15">
      <c r="A182" s="273"/>
      <c r="B182" s="275"/>
      <c r="C182" s="277"/>
      <c r="D182" s="273"/>
      <c r="E182" s="279"/>
      <c r="F182" s="281"/>
      <c r="G182" s="288"/>
      <c r="H182" s="27"/>
      <c r="I182" s="169"/>
      <c r="J182" s="28"/>
      <c r="K182" s="28"/>
      <c r="L182" s="28"/>
      <c r="M182" s="28"/>
      <c r="N182" s="28"/>
      <c r="O182" s="57"/>
    </row>
    <row r="183" spans="1:15">
      <c r="A183" s="273"/>
      <c r="B183" s="275"/>
      <c r="C183" s="277"/>
      <c r="D183" s="273"/>
      <c r="E183" s="279"/>
      <c r="F183" s="281"/>
      <c r="G183" s="288"/>
      <c r="H183" s="27"/>
      <c r="I183" s="169"/>
      <c r="J183" s="28"/>
      <c r="K183" s="28"/>
      <c r="L183" s="28"/>
      <c r="M183" s="28"/>
      <c r="N183" s="28"/>
      <c r="O183" s="57"/>
    </row>
    <row r="184" spans="1:15">
      <c r="A184" s="68"/>
      <c r="B184" s="109"/>
      <c r="C184" s="116"/>
      <c r="D184" s="68"/>
      <c r="E184" s="82"/>
      <c r="F184" s="153"/>
      <c r="G184" s="288"/>
      <c r="H184" s="27"/>
      <c r="I184" s="169"/>
      <c r="J184" s="28"/>
      <c r="K184" s="28"/>
      <c r="L184" s="28"/>
      <c r="M184" s="28"/>
      <c r="N184" s="28"/>
      <c r="O184" s="57"/>
    </row>
    <row r="185" spans="1:15">
      <c r="A185" s="68"/>
      <c r="B185" s="109"/>
      <c r="C185" s="116"/>
      <c r="D185" s="68"/>
      <c r="E185" s="82"/>
      <c r="F185" s="153"/>
      <c r="G185" s="289"/>
      <c r="H185" s="27"/>
      <c r="I185" s="169"/>
      <c r="J185" s="28"/>
      <c r="K185" s="28"/>
      <c r="L185" s="28"/>
      <c r="M185" s="28"/>
      <c r="N185" s="28"/>
      <c r="O185" s="57"/>
    </row>
    <row r="186" spans="1:15">
      <c r="A186" s="54"/>
      <c r="B186" s="112" t="s">
        <v>13</v>
      </c>
      <c r="C186" s="117"/>
      <c r="D186" s="56"/>
      <c r="E186" s="55"/>
      <c r="F186" s="138"/>
      <c r="G186" s="55"/>
      <c r="H186" s="27"/>
      <c r="I186" s="169"/>
      <c r="J186" s="57">
        <f>SUM(J181:J183)</f>
        <v>11510.4</v>
      </c>
      <c r="K186" s="57">
        <f>SUM(K181:K183)</f>
        <v>11510.4</v>
      </c>
      <c r="L186" s="57">
        <f>SUM(L181:L183)</f>
        <v>0</v>
      </c>
      <c r="M186" s="57">
        <f>SUM(M181:M183)</f>
        <v>0</v>
      </c>
      <c r="N186" s="57">
        <f>SUM(N181:N183)</f>
        <v>11510.4</v>
      </c>
      <c r="O186" s="57"/>
    </row>
    <row r="187" spans="1:15" ht="12.75" customHeight="1">
      <c r="A187" s="272">
        <v>21</v>
      </c>
      <c r="B187" s="274" t="s">
        <v>143</v>
      </c>
      <c r="C187" s="276" t="s">
        <v>14</v>
      </c>
      <c r="D187" s="272">
        <v>822</v>
      </c>
      <c r="E187" s="278" t="s">
        <v>99</v>
      </c>
      <c r="F187" s="280" t="s">
        <v>14</v>
      </c>
      <c r="G187" s="287" t="s">
        <v>144</v>
      </c>
      <c r="H187" s="27">
        <v>6481</v>
      </c>
      <c r="I187" s="169" t="s">
        <v>162</v>
      </c>
      <c r="J187" s="28">
        <v>959.8</v>
      </c>
      <c r="K187" s="28">
        <v>959.8</v>
      </c>
      <c r="L187" s="28"/>
      <c r="M187" s="28"/>
      <c r="N187" s="28">
        <f>J187-L187-M187</f>
        <v>959.8</v>
      </c>
      <c r="O187" s="57"/>
    </row>
    <row r="188" spans="1:15">
      <c r="A188" s="273"/>
      <c r="B188" s="275"/>
      <c r="C188" s="277"/>
      <c r="D188" s="273"/>
      <c r="E188" s="279"/>
      <c r="F188" s="281"/>
      <c r="G188" s="288"/>
      <c r="H188" s="27"/>
      <c r="I188" s="169"/>
      <c r="J188" s="28"/>
      <c r="K188" s="28"/>
      <c r="L188" s="28"/>
      <c r="M188" s="28"/>
      <c r="N188" s="28"/>
      <c r="O188" s="57"/>
    </row>
    <row r="189" spans="1:15">
      <c r="A189" s="273"/>
      <c r="B189" s="275"/>
      <c r="C189" s="277"/>
      <c r="D189" s="273"/>
      <c r="E189" s="279"/>
      <c r="F189" s="281"/>
      <c r="G189" s="288"/>
      <c r="H189" s="27"/>
      <c r="I189" s="169"/>
      <c r="J189" s="28"/>
      <c r="K189" s="28"/>
      <c r="L189" s="28"/>
      <c r="M189" s="28"/>
      <c r="N189" s="28"/>
      <c r="O189" s="57"/>
    </row>
    <row r="190" spans="1:15">
      <c r="A190" s="68"/>
      <c r="B190" s="109"/>
      <c r="C190" s="116"/>
      <c r="D190" s="68"/>
      <c r="E190" s="82"/>
      <c r="F190" s="153"/>
      <c r="G190" s="288"/>
      <c r="H190" s="27"/>
      <c r="I190" s="169"/>
      <c r="J190" s="28"/>
      <c r="K190" s="28"/>
      <c r="L190" s="28"/>
      <c r="M190" s="28"/>
      <c r="N190" s="28"/>
      <c r="O190" s="57"/>
    </row>
    <row r="191" spans="1:15">
      <c r="A191" s="68"/>
      <c r="B191" s="109"/>
      <c r="C191" s="116"/>
      <c r="D191" s="68"/>
      <c r="E191" s="82"/>
      <c r="F191" s="153"/>
      <c r="G191" s="289"/>
      <c r="H191" s="27"/>
      <c r="I191" s="169"/>
      <c r="J191" s="28"/>
      <c r="K191" s="28"/>
      <c r="L191" s="28"/>
      <c r="M191" s="28"/>
      <c r="N191" s="28"/>
      <c r="O191" s="57"/>
    </row>
    <row r="192" spans="1:15">
      <c r="A192" s="54"/>
      <c r="B192" s="112" t="s">
        <v>13</v>
      </c>
      <c r="C192" s="117"/>
      <c r="D192" s="56"/>
      <c r="E192" s="55"/>
      <c r="F192" s="138"/>
      <c r="G192" s="55"/>
      <c r="H192" s="27"/>
      <c r="I192" s="169"/>
      <c r="J192" s="57">
        <f>SUM(J187:J189)</f>
        <v>959.8</v>
      </c>
      <c r="K192" s="57">
        <f>SUM(K187:K189)</f>
        <v>959.8</v>
      </c>
      <c r="L192" s="57">
        <f>SUM(L187:L189)</f>
        <v>0</v>
      </c>
      <c r="M192" s="57">
        <f>SUM(M187:M189)</f>
        <v>0</v>
      </c>
      <c r="N192" s="57">
        <f>SUM(N187:N189)</f>
        <v>959.8</v>
      </c>
      <c r="O192" s="57"/>
    </row>
    <row r="193" spans="1:15" ht="12.75" customHeight="1">
      <c r="A193" s="272">
        <v>22</v>
      </c>
      <c r="B193" s="274" t="s">
        <v>34</v>
      </c>
      <c r="C193" s="276" t="s">
        <v>19</v>
      </c>
      <c r="D193" s="272">
        <v>28</v>
      </c>
      <c r="E193" s="278" t="s">
        <v>99</v>
      </c>
      <c r="F193" s="280" t="s">
        <v>19</v>
      </c>
      <c r="G193" s="287" t="s">
        <v>47</v>
      </c>
      <c r="H193" s="27">
        <v>763</v>
      </c>
      <c r="I193" s="169" t="s">
        <v>161</v>
      </c>
      <c r="J193" s="28">
        <v>8163.66</v>
      </c>
      <c r="K193" s="28">
        <v>8163.66</v>
      </c>
      <c r="L193" s="28"/>
      <c r="M193" s="28"/>
      <c r="N193" s="28">
        <f>J193-L193-M193</f>
        <v>8163.66</v>
      </c>
      <c r="O193" s="57"/>
    </row>
    <row r="194" spans="1:15">
      <c r="A194" s="273"/>
      <c r="B194" s="275"/>
      <c r="C194" s="277"/>
      <c r="D194" s="273"/>
      <c r="E194" s="279"/>
      <c r="F194" s="281"/>
      <c r="G194" s="288"/>
      <c r="H194" s="27"/>
      <c r="I194" s="169"/>
      <c r="J194" s="28"/>
      <c r="K194" s="28"/>
      <c r="L194" s="28"/>
      <c r="M194" s="28"/>
      <c r="N194" s="28"/>
      <c r="O194" s="57"/>
    </row>
    <row r="195" spans="1:15">
      <c r="A195" s="273"/>
      <c r="B195" s="275"/>
      <c r="C195" s="277"/>
      <c r="D195" s="273"/>
      <c r="E195" s="279"/>
      <c r="F195" s="281"/>
      <c r="G195" s="288"/>
      <c r="H195" s="27"/>
      <c r="I195" s="169"/>
      <c r="J195" s="28"/>
      <c r="K195" s="28"/>
      <c r="L195" s="28"/>
      <c r="M195" s="28"/>
      <c r="N195" s="28"/>
      <c r="O195" s="57"/>
    </row>
    <row r="196" spans="1:15">
      <c r="A196" s="68"/>
      <c r="B196" s="109"/>
      <c r="C196" s="116"/>
      <c r="D196" s="68"/>
      <c r="E196" s="82"/>
      <c r="F196" s="153"/>
      <c r="G196" s="288"/>
      <c r="H196" s="27"/>
      <c r="I196" s="169"/>
      <c r="J196" s="28"/>
      <c r="K196" s="28"/>
      <c r="L196" s="28"/>
      <c r="M196" s="28"/>
      <c r="N196" s="28"/>
      <c r="O196" s="57"/>
    </row>
    <row r="197" spans="1:15">
      <c r="A197" s="68"/>
      <c r="B197" s="109"/>
      <c r="C197" s="116"/>
      <c r="D197" s="68"/>
      <c r="E197" s="82"/>
      <c r="F197" s="153"/>
      <c r="G197" s="289"/>
      <c r="H197" s="27"/>
      <c r="I197" s="169"/>
      <c r="J197" s="28"/>
      <c r="K197" s="28"/>
      <c r="L197" s="28"/>
      <c r="M197" s="28"/>
      <c r="N197" s="28"/>
      <c r="O197" s="57"/>
    </row>
    <row r="198" spans="1:15">
      <c r="A198" s="54"/>
      <c r="B198" s="112" t="s">
        <v>13</v>
      </c>
      <c r="C198" s="117"/>
      <c r="D198" s="56"/>
      <c r="E198" s="55"/>
      <c r="F198" s="138"/>
      <c r="G198" s="55"/>
      <c r="H198" s="27"/>
      <c r="I198" s="169"/>
      <c r="J198" s="57">
        <f>SUM(J193:J195)</f>
        <v>8163.66</v>
      </c>
      <c r="K198" s="57">
        <f>SUM(K193:K195)</f>
        <v>8163.66</v>
      </c>
      <c r="L198" s="57">
        <f>SUM(L193:L195)</f>
        <v>0</v>
      </c>
      <c r="M198" s="57">
        <f>SUM(M193:M195)</f>
        <v>0</v>
      </c>
      <c r="N198" s="57">
        <f>SUM(N193:N195)</f>
        <v>8163.66</v>
      </c>
      <c r="O198" s="57"/>
    </row>
    <row r="199" spans="1:15">
      <c r="A199" s="272">
        <v>23</v>
      </c>
      <c r="B199" s="274" t="s">
        <v>80</v>
      </c>
      <c r="C199" s="272" t="s">
        <v>14</v>
      </c>
      <c r="D199" s="272">
        <v>211</v>
      </c>
      <c r="E199" s="287" t="s">
        <v>149</v>
      </c>
      <c r="F199" s="321" t="s">
        <v>14</v>
      </c>
      <c r="G199" s="321" t="s">
        <v>81</v>
      </c>
      <c r="H199" s="27">
        <v>1963</v>
      </c>
      <c r="I199" s="169" t="s">
        <v>133</v>
      </c>
      <c r="J199" s="28">
        <v>1698.32</v>
      </c>
      <c r="K199" s="28">
        <v>1698.32</v>
      </c>
      <c r="L199" s="28"/>
      <c r="M199" s="28"/>
      <c r="N199" s="28">
        <f>J199-L199-M199</f>
        <v>1698.32</v>
      </c>
      <c r="O199" s="57"/>
    </row>
    <row r="200" spans="1:15">
      <c r="A200" s="273"/>
      <c r="B200" s="275"/>
      <c r="C200" s="273"/>
      <c r="D200" s="273"/>
      <c r="E200" s="288"/>
      <c r="F200" s="322"/>
      <c r="G200" s="322"/>
      <c r="H200" s="27"/>
      <c r="I200" s="169"/>
      <c r="J200" s="57"/>
      <c r="K200" s="57"/>
      <c r="L200" s="57"/>
      <c r="M200" s="57"/>
      <c r="N200" s="57"/>
      <c r="O200" s="57"/>
    </row>
    <row r="201" spans="1:15">
      <c r="A201" s="273"/>
      <c r="B201" s="275"/>
      <c r="C201" s="273"/>
      <c r="D201" s="273"/>
      <c r="E201" s="288"/>
      <c r="F201" s="322"/>
      <c r="G201" s="322"/>
      <c r="H201" s="27"/>
      <c r="I201" s="169"/>
      <c r="J201" s="57"/>
      <c r="K201" s="57"/>
      <c r="L201" s="57"/>
      <c r="M201" s="57"/>
      <c r="N201" s="57"/>
      <c r="O201" s="57"/>
    </row>
    <row r="202" spans="1:15">
      <c r="A202" s="273"/>
      <c r="B202" s="275"/>
      <c r="C202" s="273"/>
      <c r="D202" s="273"/>
      <c r="E202" s="288"/>
      <c r="F202" s="322"/>
      <c r="G202" s="322"/>
      <c r="H202" s="27"/>
      <c r="I202" s="169"/>
      <c r="J202" s="57"/>
      <c r="K202" s="57"/>
      <c r="L202" s="57"/>
      <c r="M202" s="57"/>
      <c r="N202" s="57"/>
      <c r="O202" s="57"/>
    </row>
    <row r="203" spans="1:15">
      <c r="A203" s="351"/>
      <c r="B203" s="286"/>
      <c r="C203" s="351"/>
      <c r="D203" s="351"/>
      <c r="E203" s="289"/>
      <c r="F203" s="350"/>
      <c r="G203" s="350"/>
      <c r="H203" s="27"/>
      <c r="I203" s="169"/>
      <c r="J203" s="57"/>
      <c r="K203" s="57"/>
      <c r="L203" s="57"/>
      <c r="M203" s="57"/>
      <c r="N203" s="57"/>
      <c r="O203" s="57"/>
    </row>
    <row r="204" spans="1:15">
      <c r="A204" s="56"/>
      <c r="B204" s="112" t="s">
        <v>13</v>
      </c>
      <c r="C204" s="117"/>
      <c r="D204" s="56"/>
      <c r="E204" s="55"/>
      <c r="F204" s="138"/>
      <c r="G204" s="55"/>
      <c r="H204" s="27"/>
      <c r="I204" s="169"/>
      <c r="J204" s="57">
        <f>SUM(J199:J203)</f>
        <v>1698.32</v>
      </c>
      <c r="K204" s="57">
        <f>SUM(K199:K203)</f>
        <v>1698.32</v>
      </c>
      <c r="L204" s="57">
        <f>SUM(L199:L203)</f>
        <v>0</v>
      </c>
      <c r="M204" s="57">
        <f>SUM(M199:M203)</f>
        <v>0</v>
      </c>
      <c r="N204" s="57">
        <f>SUM(N199:N203)</f>
        <v>1698.32</v>
      </c>
      <c r="O204" s="57"/>
    </row>
    <row r="205" spans="1:15" ht="12.75" customHeight="1">
      <c r="A205" s="272">
        <v>24</v>
      </c>
      <c r="B205" s="274" t="s">
        <v>61</v>
      </c>
      <c r="C205" s="276" t="s">
        <v>14</v>
      </c>
      <c r="D205" s="272">
        <v>213</v>
      </c>
      <c r="E205" s="278" t="s">
        <v>99</v>
      </c>
      <c r="F205" s="280" t="s">
        <v>14</v>
      </c>
      <c r="G205" s="287" t="s">
        <v>82</v>
      </c>
      <c r="H205" s="27">
        <v>6</v>
      </c>
      <c r="I205" s="169" t="s">
        <v>133</v>
      </c>
      <c r="J205" s="28">
        <v>3396.64</v>
      </c>
      <c r="K205" s="28">
        <v>3396.64</v>
      </c>
      <c r="L205" s="28"/>
      <c r="M205" s="28"/>
      <c r="N205" s="28">
        <f>J205-L205-M205</f>
        <v>3396.64</v>
      </c>
      <c r="O205" s="57"/>
    </row>
    <row r="206" spans="1:15">
      <c r="A206" s="273"/>
      <c r="B206" s="275"/>
      <c r="C206" s="277"/>
      <c r="D206" s="273"/>
      <c r="E206" s="279"/>
      <c r="F206" s="281"/>
      <c r="G206" s="288"/>
      <c r="H206" s="27"/>
      <c r="I206" s="169"/>
      <c r="J206" s="28"/>
      <c r="K206" s="28"/>
      <c r="L206" s="28"/>
      <c r="M206" s="28"/>
      <c r="N206" s="28"/>
      <c r="O206" s="57"/>
    </row>
    <row r="207" spans="1:15">
      <c r="A207" s="273"/>
      <c r="B207" s="275"/>
      <c r="C207" s="277"/>
      <c r="D207" s="273"/>
      <c r="E207" s="279"/>
      <c r="F207" s="281"/>
      <c r="G207" s="288"/>
      <c r="H207" s="27"/>
      <c r="I207" s="169"/>
      <c r="J207" s="28"/>
      <c r="K207" s="28"/>
      <c r="L207" s="28"/>
      <c r="M207" s="28"/>
      <c r="N207" s="28"/>
      <c r="O207" s="57"/>
    </row>
    <row r="208" spans="1:15">
      <c r="A208" s="68"/>
      <c r="B208" s="109"/>
      <c r="C208" s="116"/>
      <c r="D208" s="68"/>
      <c r="E208" s="82"/>
      <c r="F208" s="153"/>
      <c r="G208" s="288"/>
      <c r="H208" s="27"/>
      <c r="I208" s="169"/>
      <c r="J208" s="28"/>
      <c r="K208" s="28"/>
      <c r="L208" s="28"/>
      <c r="M208" s="28"/>
      <c r="N208" s="28"/>
      <c r="O208" s="57"/>
    </row>
    <row r="209" spans="1:15">
      <c r="A209" s="68"/>
      <c r="B209" s="109"/>
      <c r="C209" s="116"/>
      <c r="D209" s="68"/>
      <c r="E209" s="82"/>
      <c r="F209" s="153"/>
      <c r="G209" s="289"/>
      <c r="H209" s="27"/>
      <c r="I209" s="169"/>
      <c r="J209" s="28"/>
      <c r="K209" s="28"/>
      <c r="L209" s="28"/>
      <c r="M209" s="28"/>
      <c r="N209" s="28"/>
      <c r="O209" s="57"/>
    </row>
    <row r="210" spans="1:15">
      <c r="A210" s="54"/>
      <c r="B210" s="112" t="s">
        <v>13</v>
      </c>
      <c r="C210" s="117"/>
      <c r="D210" s="56"/>
      <c r="E210" s="55"/>
      <c r="F210" s="138"/>
      <c r="G210" s="55"/>
      <c r="H210" s="27"/>
      <c r="I210" s="169"/>
      <c r="J210" s="57">
        <f>SUM(J205:J207)</f>
        <v>3396.64</v>
      </c>
      <c r="K210" s="57">
        <f>SUM(K205:K207)</f>
        <v>3396.64</v>
      </c>
      <c r="L210" s="57">
        <f>SUM(L205:L207)</f>
        <v>0</v>
      </c>
      <c r="M210" s="57">
        <f>SUM(M205:M207)</f>
        <v>0</v>
      </c>
      <c r="N210" s="57">
        <f>SUM(N205:N207)</f>
        <v>3396.64</v>
      </c>
      <c r="O210" s="57"/>
    </row>
    <row r="211" spans="1:15" ht="12.75" customHeight="1">
      <c r="A211" s="272">
        <v>25</v>
      </c>
      <c r="B211" s="274" t="s">
        <v>152</v>
      </c>
      <c r="C211" s="276" t="s">
        <v>14</v>
      </c>
      <c r="D211" s="272">
        <v>917</v>
      </c>
      <c r="E211" s="278" t="s">
        <v>99</v>
      </c>
      <c r="F211" s="280" t="s">
        <v>14</v>
      </c>
      <c r="G211" s="287" t="s">
        <v>153</v>
      </c>
      <c r="H211" s="27">
        <v>9909</v>
      </c>
      <c r="I211" s="169" t="s">
        <v>151</v>
      </c>
      <c r="J211" s="28">
        <v>3396.64</v>
      </c>
      <c r="K211" s="28">
        <v>3396.64</v>
      </c>
      <c r="L211" s="28"/>
      <c r="M211" s="28"/>
      <c r="N211" s="28">
        <f>J211-L211-M211</f>
        <v>3396.64</v>
      </c>
      <c r="O211" s="57"/>
    </row>
    <row r="212" spans="1:15">
      <c r="A212" s="273"/>
      <c r="B212" s="275"/>
      <c r="C212" s="277"/>
      <c r="D212" s="273"/>
      <c r="E212" s="279"/>
      <c r="F212" s="281"/>
      <c r="G212" s="288"/>
      <c r="H212" s="27"/>
      <c r="I212" s="169"/>
      <c r="J212" s="28"/>
      <c r="K212" s="28"/>
      <c r="L212" s="28"/>
      <c r="M212" s="28"/>
      <c r="N212" s="28"/>
      <c r="O212" s="57"/>
    </row>
    <row r="213" spans="1:15">
      <c r="A213" s="273"/>
      <c r="B213" s="275"/>
      <c r="C213" s="277"/>
      <c r="D213" s="273"/>
      <c r="E213" s="279"/>
      <c r="F213" s="281"/>
      <c r="G213" s="288"/>
      <c r="H213" s="27"/>
      <c r="I213" s="169"/>
      <c r="J213" s="28"/>
      <c r="K213" s="28"/>
      <c r="L213" s="28"/>
      <c r="M213" s="28"/>
      <c r="N213" s="28"/>
      <c r="O213" s="57"/>
    </row>
    <row r="214" spans="1:15">
      <c r="A214" s="68"/>
      <c r="B214" s="109"/>
      <c r="C214" s="116"/>
      <c r="D214" s="68"/>
      <c r="E214" s="82"/>
      <c r="F214" s="153"/>
      <c r="G214" s="288"/>
      <c r="H214" s="27"/>
      <c r="I214" s="169"/>
      <c r="J214" s="28"/>
      <c r="K214" s="28"/>
      <c r="L214" s="28"/>
      <c r="M214" s="28"/>
      <c r="N214" s="28"/>
      <c r="O214" s="57"/>
    </row>
    <row r="215" spans="1:15">
      <c r="A215" s="68"/>
      <c r="B215" s="109"/>
      <c r="C215" s="116"/>
      <c r="D215" s="68"/>
      <c r="E215" s="82"/>
      <c r="F215" s="153"/>
      <c r="G215" s="289"/>
      <c r="H215" s="27"/>
      <c r="I215" s="169"/>
      <c r="J215" s="28"/>
      <c r="K215" s="28"/>
      <c r="L215" s="28"/>
      <c r="M215" s="28"/>
      <c r="N215" s="28"/>
      <c r="O215" s="57"/>
    </row>
    <row r="216" spans="1:15">
      <c r="A216" s="54"/>
      <c r="B216" s="112" t="s">
        <v>13</v>
      </c>
      <c r="C216" s="117"/>
      <c r="D216" s="56"/>
      <c r="E216" s="55"/>
      <c r="F216" s="138"/>
      <c r="G216" s="55"/>
      <c r="H216" s="27"/>
      <c r="I216" s="169"/>
      <c r="J216" s="57">
        <f>SUM(J211:J213)</f>
        <v>3396.64</v>
      </c>
      <c r="K216" s="57">
        <f>SUM(K211:K213)</f>
        <v>3396.64</v>
      </c>
      <c r="L216" s="57">
        <f>SUM(L211:L213)</f>
        <v>0</v>
      </c>
      <c r="M216" s="57">
        <f>SUM(M211:M213)</f>
        <v>0</v>
      </c>
      <c r="N216" s="57">
        <f>SUM(N211:N213)</f>
        <v>3396.64</v>
      </c>
      <c r="O216" s="57"/>
    </row>
    <row r="217" spans="1:15" ht="12.75" customHeight="1">
      <c r="A217" s="290">
        <v>26</v>
      </c>
      <c r="B217" s="274" t="s">
        <v>63</v>
      </c>
      <c r="C217" s="276" t="s">
        <v>14</v>
      </c>
      <c r="D217" s="272">
        <v>3</v>
      </c>
      <c r="E217" s="278" t="s">
        <v>99</v>
      </c>
      <c r="F217" s="280" t="s">
        <v>14</v>
      </c>
      <c r="G217" s="287" t="s">
        <v>65</v>
      </c>
      <c r="H217" s="27">
        <v>2511</v>
      </c>
      <c r="I217" s="169" t="s">
        <v>154</v>
      </c>
      <c r="J217" s="28">
        <v>633.21</v>
      </c>
      <c r="K217" s="28">
        <v>633.21</v>
      </c>
      <c r="L217" s="28"/>
      <c r="M217" s="28"/>
      <c r="N217" s="28">
        <f>J217-L217-M217</f>
        <v>633.21</v>
      </c>
      <c r="O217" s="57"/>
    </row>
    <row r="218" spans="1:15">
      <c r="A218" s="290"/>
      <c r="B218" s="275"/>
      <c r="C218" s="349"/>
      <c r="D218" s="273"/>
      <c r="E218" s="279"/>
      <c r="F218" s="281"/>
      <c r="G218" s="288"/>
      <c r="H218" s="27"/>
      <c r="I218" s="169"/>
      <c r="J218" s="28"/>
      <c r="K218" s="28"/>
      <c r="L218" s="28"/>
      <c r="M218" s="28"/>
      <c r="N218" s="28"/>
      <c r="O218" s="57"/>
    </row>
    <row r="219" spans="1:15">
      <c r="A219" s="290"/>
      <c r="B219" s="275"/>
      <c r="C219" s="349"/>
      <c r="D219" s="273"/>
      <c r="E219" s="279"/>
      <c r="F219" s="281"/>
      <c r="G219" s="288"/>
      <c r="H219" s="27"/>
      <c r="I219" s="169"/>
      <c r="J219" s="57"/>
      <c r="K219" s="57"/>
      <c r="L219" s="57"/>
      <c r="M219" s="57"/>
      <c r="N219" s="57"/>
      <c r="O219" s="57"/>
    </row>
    <row r="220" spans="1:15">
      <c r="A220" s="290"/>
      <c r="B220" s="275"/>
      <c r="C220" s="116"/>
      <c r="D220" s="68"/>
      <c r="E220" s="82"/>
      <c r="F220" s="153"/>
      <c r="G220" s="288"/>
      <c r="H220" s="27"/>
      <c r="I220" s="169"/>
      <c r="J220" s="57"/>
      <c r="K220" s="57"/>
      <c r="L220" s="57"/>
      <c r="M220" s="57"/>
      <c r="N220" s="57"/>
      <c r="O220" s="57"/>
    </row>
    <row r="221" spans="1:15">
      <c r="A221" s="290"/>
      <c r="B221" s="275"/>
      <c r="C221" s="116"/>
      <c r="D221" s="68"/>
      <c r="E221" s="82"/>
      <c r="F221" s="153"/>
      <c r="G221" s="288"/>
      <c r="H221" s="27"/>
      <c r="I221" s="169"/>
      <c r="J221" s="57"/>
      <c r="K221" s="57"/>
      <c r="L221" s="57"/>
      <c r="M221" s="57"/>
      <c r="N221" s="57"/>
      <c r="O221" s="57"/>
    </row>
    <row r="222" spans="1:15">
      <c r="A222" s="290"/>
      <c r="B222" s="275"/>
      <c r="C222" s="116"/>
      <c r="D222" s="68"/>
      <c r="E222" s="82"/>
      <c r="F222" s="153"/>
      <c r="G222" s="288"/>
      <c r="H222" s="27"/>
      <c r="I222" s="169"/>
      <c r="J222" s="57"/>
      <c r="K222" s="57"/>
      <c r="L222" s="57"/>
      <c r="M222" s="57"/>
      <c r="N222" s="57"/>
      <c r="O222" s="57"/>
    </row>
    <row r="223" spans="1:15">
      <c r="A223" s="290"/>
      <c r="B223" s="124"/>
      <c r="C223" s="116"/>
      <c r="D223" s="68"/>
      <c r="E223" s="82"/>
      <c r="F223" s="153"/>
      <c r="G223" s="288"/>
      <c r="H223" s="27"/>
      <c r="I223" s="169"/>
      <c r="J223" s="57"/>
      <c r="K223" s="57"/>
      <c r="L223" s="57"/>
      <c r="M223" s="57"/>
      <c r="N223" s="57"/>
      <c r="O223" s="57"/>
    </row>
    <row r="224" spans="1:15">
      <c r="A224" s="84"/>
      <c r="B224" s="3" t="s">
        <v>85</v>
      </c>
      <c r="C224" s="4"/>
      <c r="D224" s="31"/>
      <c r="E224" s="31"/>
      <c r="F224" s="4"/>
      <c r="G224" s="32"/>
      <c r="H224" s="27"/>
      <c r="I224" s="169"/>
      <c r="J224" s="57">
        <f>SUM(J217:J219)</f>
        <v>633.21</v>
      </c>
      <c r="K224" s="57">
        <f>SUM(K217:K219)</f>
        <v>633.21</v>
      </c>
      <c r="L224" s="57">
        <f>SUM(L217:L219)</f>
        <v>0</v>
      </c>
      <c r="M224" s="57">
        <f>SUM(M217:M219)</f>
        <v>0</v>
      </c>
      <c r="N224" s="57">
        <f>SUM(N217:N219)</f>
        <v>633.21</v>
      </c>
      <c r="O224" s="24"/>
    </row>
    <row r="225" spans="1:17">
      <c r="A225" s="3"/>
      <c r="B225" s="3" t="s">
        <v>21</v>
      </c>
      <c r="C225" s="4"/>
      <c r="D225" s="31"/>
      <c r="E225" s="31"/>
      <c r="F225" s="4"/>
      <c r="G225" s="32"/>
      <c r="H225" s="26"/>
      <c r="I225" s="30"/>
      <c r="J225" s="24">
        <f t="shared" ref="J225:O225" si="7">J16+J29+J36+J42+J49+J57+J64+J72+J78+J90+J97+J108+J117+J126+J140+J160+J167+J174+J180+J186+J192+J198+J204+J210+J216+J224</f>
        <v>713616.5900000002</v>
      </c>
      <c r="K225" s="24">
        <f t="shared" si="7"/>
        <v>693336.10000000009</v>
      </c>
      <c r="L225" s="24">
        <f t="shared" si="7"/>
        <v>13274.6</v>
      </c>
      <c r="M225" s="24">
        <f t="shared" si="7"/>
        <v>20280.489999999998</v>
      </c>
      <c r="N225" s="24">
        <f t="shared" si="7"/>
        <v>680000</v>
      </c>
      <c r="O225" s="24">
        <f t="shared" si="7"/>
        <v>61.5</v>
      </c>
    </row>
    <row r="226" spans="1:17">
      <c r="A226" s="70"/>
      <c r="B226" s="70"/>
      <c r="C226" s="74"/>
      <c r="D226" s="72"/>
      <c r="E226" s="72"/>
      <c r="F226" s="74"/>
      <c r="G226" s="34"/>
      <c r="H226" s="73"/>
      <c r="I226" s="71"/>
      <c r="J226" s="75"/>
      <c r="K226" s="75"/>
      <c r="L226" s="75"/>
      <c r="M226" s="75"/>
      <c r="N226" s="75"/>
      <c r="O226" s="75"/>
    </row>
    <row r="227" spans="1:17">
      <c r="A227" s="128" t="s">
        <v>90</v>
      </c>
      <c r="B227" s="128"/>
      <c r="C227" s="141"/>
      <c r="D227" s="98"/>
      <c r="E227" s="41"/>
      <c r="F227" s="120" t="s">
        <v>171</v>
      </c>
      <c r="G227" s="79"/>
      <c r="H227" s="35"/>
      <c r="I227" s="98"/>
      <c r="J227" s="1"/>
      <c r="K227" s="123" t="s">
        <v>89</v>
      </c>
      <c r="L227" s="123"/>
      <c r="M227" s="123"/>
      <c r="N227" s="123"/>
      <c r="O227" s="6"/>
      <c r="Q227" s="2"/>
    </row>
    <row r="228" spans="1:17">
      <c r="A228" s="140" t="s">
        <v>45</v>
      </c>
      <c r="B228" s="140"/>
      <c r="C228" s="142"/>
      <c r="D228" s="49"/>
      <c r="E228" s="42"/>
      <c r="F228" s="45" t="s">
        <v>22</v>
      </c>
      <c r="G228" s="39"/>
      <c r="H228" s="80"/>
      <c r="I228" s="49"/>
      <c r="J228" s="46"/>
      <c r="K228" s="45" t="s">
        <v>91</v>
      </c>
      <c r="L228" s="6"/>
      <c r="M228" s="43"/>
      <c r="N228" s="43"/>
      <c r="O228" s="6"/>
      <c r="Q228" s="2"/>
    </row>
    <row r="229" spans="1:17">
      <c r="A229" s="38"/>
      <c r="B229" s="47"/>
      <c r="C229" s="36"/>
      <c r="D229" s="98"/>
      <c r="E229" s="40"/>
      <c r="F229" s="121"/>
      <c r="G229" s="39"/>
      <c r="H229" s="39"/>
      <c r="I229" s="49"/>
      <c r="J229" s="37"/>
      <c r="K229" s="45"/>
      <c r="L229" s="6"/>
      <c r="M229" s="43"/>
      <c r="N229" s="43"/>
      <c r="O229" s="6"/>
      <c r="P229" s="2"/>
      <c r="Q229" s="2"/>
    </row>
    <row r="230" spans="1:17">
      <c r="A230" s="38"/>
      <c r="B230" s="47"/>
      <c r="C230" s="36"/>
      <c r="D230" s="99"/>
      <c r="E230" s="48"/>
      <c r="F230" s="121"/>
      <c r="G230" s="81"/>
      <c r="H230" s="41"/>
      <c r="I230" s="49"/>
      <c r="J230" s="50"/>
      <c r="K230" s="51"/>
      <c r="L230" s="6"/>
      <c r="M230" s="43"/>
      <c r="N230" s="43"/>
      <c r="O230" s="43"/>
      <c r="Q230" s="164"/>
    </row>
    <row r="231" spans="1:17">
      <c r="A231" s="38"/>
      <c r="B231" s="33"/>
      <c r="C231" s="143"/>
      <c r="D231" s="100"/>
      <c r="E231" s="6"/>
      <c r="F231" s="53"/>
      <c r="G231" s="38"/>
      <c r="H231" s="35"/>
      <c r="I231" s="49"/>
      <c r="J231" s="50"/>
      <c r="K231" s="2"/>
      <c r="L231" s="52" t="s">
        <v>62</v>
      </c>
      <c r="M231" s="43"/>
      <c r="N231" s="43"/>
      <c r="O231" s="6"/>
    </row>
    <row r="232" spans="1:17">
      <c r="A232" s="38"/>
      <c r="B232" s="33"/>
      <c r="C232" s="143"/>
      <c r="D232" s="100"/>
      <c r="E232" s="6"/>
      <c r="F232" s="53"/>
      <c r="G232" s="38"/>
      <c r="H232" s="81"/>
      <c r="I232" s="100"/>
      <c r="J232" s="43"/>
      <c r="K232" s="2"/>
      <c r="L232" s="43" t="s">
        <v>73</v>
      </c>
      <c r="M232" s="43"/>
      <c r="N232" s="43"/>
      <c r="O232" s="6"/>
    </row>
    <row r="233" spans="1:17">
      <c r="A233" s="38"/>
      <c r="B233" s="33"/>
      <c r="C233" s="143"/>
      <c r="D233" s="100"/>
      <c r="E233" s="6"/>
      <c r="F233" s="53"/>
      <c r="G233" s="38"/>
      <c r="H233" s="38"/>
      <c r="I233" s="100"/>
      <c r="J233" s="43"/>
      <c r="K233" s="43"/>
      <c r="L233" s="6"/>
      <c r="M233" s="43"/>
      <c r="N233" s="43"/>
      <c r="O233" s="6"/>
    </row>
  </sheetData>
  <mergeCells count="190">
    <mergeCell ref="C6:C15"/>
    <mergeCell ref="D6:D15"/>
    <mergeCell ref="E6:E15"/>
    <mergeCell ref="F6:F15"/>
    <mergeCell ref="G6:G15"/>
    <mergeCell ref="A6:A15"/>
    <mergeCell ref="B6:B15"/>
    <mergeCell ref="B1:N1"/>
    <mergeCell ref="A4:A5"/>
    <mergeCell ref="B4:B5"/>
    <mergeCell ref="C4:C5"/>
    <mergeCell ref="F4:F5"/>
    <mergeCell ref="G4:G5"/>
    <mergeCell ref="H4:J4"/>
    <mergeCell ref="M4:M5"/>
    <mergeCell ref="G17:G28"/>
    <mergeCell ref="F37:F41"/>
    <mergeCell ref="G37:G41"/>
    <mergeCell ref="A30:A34"/>
    <mergeCell ref="B30:B34"/>
    <mergeCell ref="C30:C34"/>
    <mergeCell ref="D30:D34"/>
    <mergeCell ref="E30:E34"/>
    <mergeCell ref="A17:A28"/>
    <mergeCell ref="B17:B28"/>
    <mergeCell ref="C17:C28"/>
    <mergeCell ref="D17:D28"/>
    <mergeCell ref="E17:E28"/>
    <mergeCell ref="F17:F28"/>
    <mergeCell ref="A37:A41"/>
    <mergeCell ref="B37:B41"/>
    <mergeCell ref="C37:C41"/>
    <mergeCell ref="D37:D41"/>
    <mergeCell ref="E37:E41"/>
    <mergeCell ref="F30:F34"/>
    <mergeCell ref="A43:A48"/>
    <mergeCell ref="B43:B48"/>
    <mergeCell ref="A50:A56"/>
    <mergeCell ref="B50:B56"/>
    <mergeCell ref="C50:C56"/>
    <mergeCell ref="D50:D56"/>
    <mergeCell ref="G30:G34"/>
    <mergeCell ref="G73:G77"/>
    <mergeCell ref="F58:F63"/>
    <mergeCell ref="C73:C77"/>
    <mergeCell ref="D73:D77"/>
    <mergeCell ref="E73:E77"/>
    <mergeCell ref="G50:G56"/>
    <mergeCell ref="E50:E56"/>
    <mergeCell ref="F50:F56"/>
    <mergeCell ref="G43:G48"/>
    <mergeCell ref="A58:A63"/>
    <mergeCell ref="B58:B63"/>
    <mergeCell ref="A73:A77"/>
    <mergeCell ref="B73:B77"/>
    <mergeCell ref="A65:A71"/>
    <mergeCell ref="B65:B71"/>
    <mergeCell ref="F79:F86"/>
    <mergeCell ref="G65:G71"/>
    <mergeCell ref="C43:C48"/>
    <mergeCell ref="D43:D48"/>
    <mergeCell ref="E43:E48"/>
    <mergeCell ref="F43:F48"/>
    <mergeCell ref="C65:C71"/>
    <mergeCell ref="D65:D71"/>
    <mergeCell ref="E65:E71"/>
    <mergeCell ref="F65:F71"/>
    <mergeCell ref="F73:F77"/>
    <mergeCell ref="G58:G63"/>
    <mergeCell ref="C58:C63"/>
    <mergeCell ref="D58:D63"/>
    <mergeCell ref="E58:E63"/>
    <mergeCell ref="G79:G86"/>
    <mergeCell ref="B91:B93"/>
    <mergeCell ref="C91:C93"/>
    <mergeCell ref="D91:D93"/>
    <mergeCell ref="E91:E93"/>
    <mergeCell ref="A79:A86"/>
    <mergeCell ref="B79:B86"/>
    <mergeCell ref="C79:C86"/>
    <mergeCell ref="D79:D86"/>
    <mergeCell ref="E79:E86"/>
    <mergeCell ref="F91:F93"/>
    <mergeCell ref="C109:C114"/>
    <mergeCell ref="D109:D114"/>
    <mergeCell ref="E109:E114"/>
    <mergeCell ref="F109:F114"/>
    <mergeCell ref="G91:G96"/>
    <mergeCell ref="D118:D125"/>
    <mergeCell ref="E118:E125"/>
    <mergeCell ref="A98:A107"/>
    <mergeCell ref="B98:B107"/>
    <mergeCell ref="C98:C107"/>
    <mergeCell ref="D98:D107"/>
    <mergeCell ref="E98:E107"/>
    <mergeCell ref="G118:G125"/>
    <mergeCell ref="A109:A114"/>
    <mergeCell ref="B109:B114"/>
    <mergeCell ref="F98:F107"/>
    <mergeCell ref="G98:G107"/>
    <mergeCell ref="F118:F125"/>
    <mergeCell ref="G109:G114"/>
    <mergeCell ref="A118:A125"/>
    <mergeCell ref="B118:B125"/>
    <mergeCell ref="C118:C125"/>
    <mergeCell ref="A91:A93"/>
    <mergeCell ref="F127:F139"/>
    <mergeCell ref="C161:C164"/>
    <mergeCell ref="D161:D164"/>
    <mergeCell ref="E161:E164"/>
    <mergeCell ref="F161:F164"/>
    <mergeCell ref="G127:G139"/>
    <mergeCell ref="A141:A158"/>
    <mergeCell ref="B141:B158"/>
    <mergeCell ref="C141:C158"/>
    <mergeCell ref="D141:D158"/>
    <mergeCell ref="E141:E158"/>
    <mergeCell ref="G161:G166"/>
    <mergeCell ref="F141:F158"/>
    <mergeCell ref="G141:G158"/>
    <mergeCell ref="A127:A139"/>
    <mergeCell ref="B127:B139"/>
    <mergeCell ref="C127:C139"/>
    <mergeCell ref="D127:D139"/>
    <mergeCell ref="E127:E139"/>
    <mergeCell ref="A168:A173"/>
    <mergeCell ref="B168:B173"/>
    <mergeCell ref="C168:C173"/>
    <mergeCell ref="D168:D173"/>
    <mergeCell ref="E168:E173"/>
    <mergeCell ref="F168:F173"/>
    <mergeCell ref="G168:G173"/>
    <mergeCell ref="A161:A164"/>
    <mergeCell ref="B161:B164"/>
    <mergeCell ref="G193:G197"/>
    <mergeCell ref="A187:A189"/>
    <mergeCell ref="B187:B189"/>
    <mergeCell ref="F181:F183"/>
    <mergeCell ref="G181:G185"/>
    <mergeCell ref="A175:A179"/>
    <mergeCell ref="B175:B179"/>
    <mergeCell ref="C175:C179"/>
    <mergeCell ref="D175:D179"/>
    <mergeCell ref="E175:E179"/>
    <mergeCell ref="F175:F179"/>
    <mergeCell ref="C187:C189"/>
    <mergeCell ref="D187:D189"/>
    <mergeCell ref="E187:E189"/>
    <mergeCell ref="F187:F189"/>
    <mergeCell ref="G175:G179"/>
    <mergeCell ref="A181:A183"/>
    <mergeCell ref="B181:B183"/>
    <mergeCell ref="C181:C183"/>
    <mergeCell ref="D181:D183"/>
    <mergeCell ref="E181:E183"/>
    <mergeCell ref="G187:G191"/>
    <mergeCell ref="A211:A213"/>
    <mergeCell ref="B211:B213"/>
    <mergeCell ref="C211:C213"/>
    <mergeCell ref="D211:D213"/>
    <mergeCell ref="G199:G203"/>
    <mergeCell ref="A205:A207"/>
    <mergeCell ref="B205:B207"/>
    <mergeCell ref="E205:E207"/>
    <mergeCell ref="F205:F207"/>
    <mergeCell ref="G205:G209"/>
    <mergeCell ref="G217:G223"/>
    <mergeCell ref="A193:A195"/>
    <mergeCell ref="B193:B195"/>
    <mergeCell ref="C193:C195"/>
    <mergeCell ref="D193:D195"/>
    <mergeCell ref="E193:E195"/>
    <mergeCell ref="F193:F195"/>
    <mergeCell ref="E211:E213"/>
    <mergeCell ref="F211:F213"/>
    <mergeCell ref="G211:G215"/>
    <mergeCell ref="C217:C219"/>
    <mergeCell ref="A217:A223"/>
    <mergeCell ref="B217:B222"/>
    <mergeCell ref="D217:D219"/>
    <mergeCell ref="E217:E219"/>
    <mergeCell ref="F217:F219"/>
    <mergeCell ref="E199:E203"/>
    <mergeCell ref="F199:F203"/>
    <mergeCell ref="C205:C207"/>
    <mergeCell ref="D205:D207"/>
    <mergeCell ref="A199:A203"/>
    <mergeCell ref="B199:B203"/>
    <mergeCell ref="C199:C203"/>
    <mergeCell ref="D199:D203"/>
  </mergeCells>
  <phoneticPr fontId="8" type="noConversion"/>
  <pageMargins left="0.5" right="0.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83"/>
  <sheetViews>
    <sheetView tabSelected="1" workbookViewId="0">
      <selection activeCell="F178" sqref="F178"/>
    </sheetView>
  </sheetViews>
  <sheetFormatPr defaultRowHeight="12.75"/>
  <cols>
    <col min="1" max="1" width="3.140625" customWidth="1"/>
    <col min="2" max="2" width="13.5703125" customWidth="1"/>
    <col min="3" max="3" width="8.85546875" style="122" customWidth="1"/>
    <col min="4" max="4" width="4.85546875" customWidth="1"/>
    <col min="5" max="5" width="5.7109375" customWidth="1"/>
    <col min="6" max="6" width="8.7109375" customWidth="1"/>
    <col min="7" max="7" width="8" customWidth="1"/>
    <col min="8" max="8" width="11.85546875" style="271" customWidth="1"/>
    <col min="9" max="9" width="10.28515625" style="101" customWidth="1"/>
    <col min="10" max="10" width="10" customWidth="1"/>
    <col min="11" max="11" width="11.85546875" customWidth="1"/>
    <col min="12" max="12" width="8.5703125" customWidth="1"/>
    <col min="13" max="13" width="8.85546875" customWidth="1"/>
    <col min="14" max="14" width="12.42578125" bestFit="1" customWidth="1"/>
    <col min="15" max="15" width="9.140625" customWidth="1"/>
    <col min="16" max="16" width="10.140625" hidden="1" customWidth="1"/>
    <col min="17" max="17" width="10.140625" bestFit="1" customWidth="1"/>
  </cols>
  <sheetData>
    <row r="2" spans="1:17">
      <c r="A2" s="6"/>
      <c r="B2" s="334" t="s">
        <v>229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8"/>
    </row>
    <row r="3" spans="1:17">
      <c r="A3" s="6"/>
      <c r="B3" s="49"/>
      <c r="C3" s="49"/>
      <c r="D3" s="49"/>
      <c r="E3" s="49"/>
      <c r="F3" s="49"/>
      <c r="G3" s="49"/>
      <c r="H3" s="257"/>
      <c r="I3" s="49"/>
      <c r="J3" s="49"/>
      <c r="K3" s="49"/>
      <c r="L3" s="49"/>
      <c r="M3" s="49"/>
      <c r="N3" s="49"/>
      <c r="O3" s="8"/>
    </row>
    <row r="4" spans="1:17">
      <c r="A4" s="6"/>
      <c r="B4" s="256"/>
      <c r="C4" s="256"/>
      <c r="D4" s="256"/>
      <c r="E4" s="256"/>
      <c r="F4" s="256"/>
      <c r="G4" s="256"/>
      <c r="H4" s="257"/>
      <c r="I4" s="256"/>
      <c r="J4" s="256"/>
      <c r="K4" s="256"/>
      <c r="L4" s="256"/>
      <c r="M4" s="256"/>
      <c r="N4" s="256"/>
      <c r="O4" s="8"/>
    </row>
    <row r="5" spans="1:17">
      <c r="A5" s="6"/>
      <c r="B5" s="7"/>
      <c r="C5" s="44"/>
      <c r="D5" s="49"/>
      <c r="E5" s="7"/>
      <c r="F5" s="44"/>
      <c r="G5" s="7"/>
      <c r="H5" s="7"/>
      <c r="I5" s="49"/>
      <c r="J5" s="7"/>
      <c r="K5" s="7"/>
      <c r="L5" s="7"/>
      <c r="M5" s="7"/>
      <c r="N5" s="7"/>
      <c r="O5" s="8"/>
    </row>
    <row r="6" spans="1:17">
      <c r="A6" s="335" t="s">
        <v>27</v>
      </c>
      <c r="B6" s="336" t="s">
        <v>0</v>
      </c>
      <c r="C6" s="337" t="s">
        <v>1</v>
      </c>
      <c r="D6" s="125" t="s">
        <v>2</v>
      </c>
      <c r="E6" s="158" t="s">
        <v>97</v>
      </c>
      <c r="F6" s="338" t="s">
        <v>3</v>
      </c>
      <c r="G6" s="328" t="s">
        <v>4</v>
      </c>
      <c r="H6" s="340" t="s">
        <v>5</v>
      </c>
      <c r="I6" s="340"/>
      <c r="J6" s="341"/>
      <c r="K6" s="89" t="s">
        <v>6</v>
      </c>
      <c r="L6" s="91" t="s">
        <v>37</v>
      </c>
      <c r="M6" s="342" t="s">
        <v>7</v>
      </c>
      <c r="N6" s="93" t="s">
        <v>18</v>
      </c>
      <c r="O6" s="94" t="s">
        <v>64</v>
      </c>
    </row>
    <row r="7" spans="1:17">
      <c r="A7" s="335"/>
      <c r="B7" s="336"/>
      <c r="C7" s="337"/>
      <c r="D7" s="160" t="s">
        <v>96</v>
      </c>
      <c r="E7" s="159" t="s">
        <v>8</v>
      </c>
      <c r="F7" s="338"/>
      <c r="G7" s="339"/>
      <c r="H7" s="259" t="s">
        <v>9</v>
      </c>
      <c r="I7" s="10" t="s">
        <v>10</v>
      </c>
      <c r="J7" s="86" t="s">
        <v>11</v>
      </c>
      <c r="K7" s="90" t="s">
        <v>12</v>
      </c>
      <c r="L7" s="92" t="s">
        <v>38</v>
      </c>
      <c r="M7" s="342"/>
      <c r="N7" s="85" t="s">
        <v>17</v>
      </c>
      <c r="O7" s="95" t="s">
        <v>29</v>
      </c>
    </row>
    <row r="8" spans="1:17">
      <c r="A8" s="272">
        <v>1</v>
      </c>
      <c r="B8" s="324" t="s">
        <v>36</v>
      </c>
      <c r="C8" s="327" t="s">
        <v>14</v>
      </c>
      <c r="D8" s="329">
        <v>13</v>
      </c>
      <c r="E8" s="346" t="s">
        <v>98</v>
      </c>
      <c r="F8" s="333" t="s">
        <v>14</v>
      </c>
      <c r="G8" s="331" t="s">
        <v>79</v>
      </c>
      <c r="H8" s="260">
        <v>60988</v>
      </c>
      <c r="I8" s="178">
        <v>42607</v>
      </c>
      <c r="J8" s="13">
        <v>20284.88</v>
      </c>
      <c r="K8" s="13">
        <v>20284.88</v>
      </c>
      <c r="L8" s="11"/>
      <c r="M8" s="11"/>
      <c r="N8" s="62">
        <f t="shared" ref="N8:N13" si="0">J8-L8-M8</f>
        <v>20284.88</v>
      </c>
      <c r="O8" s="88"/>
      <c r="P8" s="177" t="s">
        <v>187</v>
      </c>
    </row>
    <row r="9" spans="1:17">
      <c r="A9" s="273"/>
      <c r="B9" s="325"/>
      <c r="C9" s="345"/>
      <c r="D9" s="329"/>
      <c r="E9" s="346"/>
      <c r="F9" s="347"/>
      <c r="G9" s="348"/>
      <c r="H9" s="260">
        <v>60964</v>
      </c>
      <c r="I9" s="178">
        <v>42604</v>
      </c>
      <c r="J9" s="13">
        <v>25414.45</v>
      </c>
      <c r="K9" s="13">
        <v>25414.45</v>
      </c>
      <c r="L9" s="11"/>
      <c r="M9" s="11"/>
      <c r="N9" s="62">
        <f t="shared" si="0"/>
        <v>25414.45</v>
      </c>
      <c r="O9" s="11"/>
      <c r="P9" s="177" t="s">
        <v>187</v>
      </c>
    </row>
    <row r="10" spans="1:17">
      <c r="A10" s="273"/>
      <c r="B10" s="325"/>
      <c r="C10" s="345"/>
      <c r="D10" s="329"/>
      <c r="E10" s="346"/>
      <c r="F10" s="347"/>
      <c r="G10" s="348"/>
      <c r="H10" s="260">
        <v>61072</v>
      </c>
      <c r="I10" s="178">
        <v>42613</v>
      </c>
      <c r="J10" s="19">
        <v>6803.72</v>
      </c>
      <c r="K10" s="19">
        <v>6803.72</v>
      </c>
      <c r="L10" s="19"/>
      <c r="M10" s="11"/>
      <c r="N10" s="62">
        <f t="shared" si="0"/>
        <v>6803.72</v>
      </c>
      <c r="O10" s="11"/>
      <c r="P10" s="177" t="s">
        <v>187</v>
      </c>
    </row>
    <row r="11" spans="1:17">
      <c r="A11" s="273"/>
      <c r="B11" s="325"/>
      <c r="C11" s="345"/>
      <c r="D11" s="329"/>
      <c r="E11" s="346"/>
      <c r="F11" s="347"/>
      <c r="G11" s="348"/>
      <c r="H11" s="260">
        <v>61689</v>
      </c>
      <c r="I11" s="178">
        <v>42613</v>
      </c>
      <c r="J11" s="13">
        <v>9818.2199999999993</v>
      </c>
      <c r="K11" s="13">
        <v>9818.2199999999993</v>
      </c>
      <c r="L11" s="11"/>
      <c r="M11" s="11"/>
      <c r="N11" s="62">
        <f t="shared" si="0"/>
        <v>9818.2199999999993</v>
      </c>
      <c r="O11" s="62"/>
      <c r="P11" s="177" t="s">
        <v>188</v>
      </c>
    </row>
    <row r="12" spans="1:17">
      <c r="A12" s="273"/>
      <c r="B12" s="325"/>
      <c r="C12" s="345"/>
      <c r="D12" s="329"/>
      <c r="E12" s="346"/>
      <c r="F12" s="347"/>
      <c r="G12" s="348"/>
      <c r="H12" s="261"/>
      <c r="I12" s="178"/>
      <c r="J12" s="13"/>
      <c r="K12" s="13"/>
      <c r="L12" s="11"/>
      <c r="M12" s="11"/>
      <c r="N12" s="62">
        <f t="shared" si="0"/>
        <v>0</v>
      </c>
      <c r="O12" s="11"/>
      <c r="P12" s="177" t="s">
        <v>187</v>
      </c>
    </row>
    <row r="13" spans="1:17">
      <c r="A13" s="273"/>
      <c r="B13" s="325"/>
      <c r="C13" s="345"/>
      <c r="D13" s="329"/>
      <c r="E13" s="346"/>
      <c r="F13" s="347"/>
      <c r="G13" s="348"/>
      <c r="H13" s="261"/>
      <c r="I13" s="178"/>
      <c r="J13" s="13"/>
      <c r="K13" s="13"/>
      <c r="L13" s="11"/>
      <c r="M13" s="11"/>
      <c r="N13" s="62">
        <f t="shared" si="0"/>
        <v>0</v>
      </c>
      <c r="O13" s="11"/>
      <c r="P13" s="177" t="s">
        <v>188</v>
      </c>
    </row>
    <row r="14" spans="1:17">
      <c r="A14" s="273"/>
      <c r="B14" s="325"/>
      <c r="C14" s="345"/>
      <c r="D14" s="329"/>
      <c r="E14" s="346"/>
      <c r="F14" s="347"/>
      <c r="G14" s="348"/>
      <c r="H14" s="261"/>
      <c r="I14" s="178"/>
      <c r="J14" s="13"/>
      <c r="K14" s="13"/>
      <c r="L14" s="11"/>
      <c r="M14" s="11"/>
      <c r="N14" s="62">
        <f>J14-L14-M14</f>
        <v>0</v>
      </c>
      <c r="O14" s="11"/>
      <c r="P14" s="177" t="s">
        <v>187</v>
      </c>
    </row>
    <row r="15" spans="1:17">
      <c r="A15" s="273"/>
      <c r="B15" s="325"/>
      <c r="C15" s="345"/>
      <c r="D15" s="329"/>
      <c r="E15" s="346"/>
      <c r="F15" s="347"/>
      <c r="G15" s="348"/>
      <c r="H15" s="261"/>
      <c r="I15" s="166"/>
      <c r="J15" s="13"/>
      <c r="K15" s="13"/>
      <c r="L15" s="11"/>
      <c r="M15" s="11"/>
      <c r="N15" s="62"/>
      <c r="O15" s="11"/>
      <c r="P15" s="177" t="s">
        <v>188</v>
      </c>
      <c r="Q15" s="177" t="s">
        <v>189</v>
      </c>
    </row>
    <row r="16" spans="1:17">
      <c r="A16" s="58"/>
      <c r="B16" s="14" t="s">
        <v>13</v>
      </c>
      <c r="C16" s="247"/>
      <c r="D16" s="250"/>
      <c r="E16" s="16"/>
      <c r="F16" s="249"/>
      <c r="G16" s="248"/>
      <c r="H16" s="261"/>
      <c r="I16" s="166"/>
      <c r="J16" s="76">
        <f>SUM(J8:J15)</f>
        <v>62321.270000000004</v>
      </c>
      <c r="K16" s="76">
        <f>SUM(K8:K15)</f>
        <v>62321.270000000004</v>
      </c>
      <c r="L16" s="76">
        <f>SUM(L8:L15)</f>
        <v>0</v>
      </c>
      <c r="M16" s="76">
        <f>SUM(M8:M15)</f>
        <v>0</v>
      </c>
      <c r="N16" s="76">
        <f>SUM(N8:N15)</f>
        <v>62321.270000000004</v>
      </c>
      <c r="O16" s="76">
        <v>0</v>
      </c>
      <c r="Q16" s="2"/>
    </row>
    <row r="17" spans="1:17">
      <c r="A17" s="272">
        <v>2</v>
      </c>
      <c r="B17" s="324" t="s">
        <v>83</v>
      </c>
      <c r="C17" s="326" t="s">
        <v>86</v>
      </c>
      <c r="D17" s="328">
        <v>17</v>
      </c>
      <c r="E17" s="330" t="s">
        <v>98</v>
      </c>
      <c r="F17" s="332" t="s">
        <v>86</v>
      </c>
      <c r="G17" s="343" t="s">
        <v>39</v>
      </c>
      <c r="H17" s="260">
        <v>2400077</v>
      </c>
      <c r="I17" s="167" t="s">
        <v>177</v>
      </c>
      <c r="J17" s="19">
        <v>46128.38</v>
      </c>
      <c r="K17" s="19">
        <v>46128.38</v>
      </c>
      <c r="L17" s="19">
        <v>39968.660000000003</v>
      </c>
      <c r="M17" s="20"/>
      <c r="N17" s="20">
        <v>6159.72</v>
      </c>
      <c r="O17" s="20">
        <v>0</v>
      </c>
      <c r="P17" s="177" t="s">
        <v>187</v>
      </c>
    </row>
    <row r="18" spans="1:17">
      <c r="A18" s="273"/>
      <c r="B18" s="325"/>
      <c r="C18" s="326"/>
      <c r="D18" s="329"/>
      <c r="E18" s="330"/>
      <c r="F18" s="332"/>
      <c r="G18" s="343"/>
      <c r="H18" s="260">
        <v>2400106</v>
      </c>
      <c r="I18" s="178">
        <v>42613</v>
      </c>
      <c r="J18" s="19">
        <v>387.64</v>
      </c>
      <c r="K18" s="19">
        <v>387.64</v>
      </c>
      <c r="L18" s="20"/>
      <c r="M18" s="20"/>
      <c r="N18" s="62">
        <f t="shared" ref="N18:N26" si="1">J18-L18-M18</f>
        <v>387.64</v>
      </c>
      <c r="O18" s="20"/>
      <c r="P18" s="177" t="s">
        <v>187</v>
      </c>
    </row>
    <row r="19" spans="1:17">
      <c r="A19" s="273"/>
      <c r="B19" s="325"/>
      <c r="C19" s="326"/>
      <c r="D19" s="329"/>
      <c r="E19" s="330"/>
      <c r="F19" s="332"/>
      <c r="G19" s="343"/>
      <c r="H19" s="260">
        <v>2400104</v>
      </c>
      <c r="I19" s="178">
        <v>42598</v>
      </c>
      <c r="J19" s="19">
        <v>4457.8599999999997</v>
      </c>
      <c r="K19" s="19">
        <v>4457.8599999999997</v>
      </c>
      <c r="L19" s="60"/>
      <c r="M19" s="60"/>
      <c r="N19" s="62">
        <f t="shared" si="1"/>
        <v>4457.8599999999997</v>
      </c>
      <c r="O19" s="20"/>
      <c r="P19" s="177" t="s">
        <v>187</v>
      </c>
    </row>
    <row r="20" spans="1:17">
      <c r="A20" s="273"/>
      <c r="B20" s="325"/>
      <c r="C20" s="326"/>
      <c r="D20" s="273"/>
      <c r="E20" s="330"/>
      <c r="F20" s="332"/>
      <c r="G20" s="343"/>
      <c r="H20" s="260">
        <v>1200128</v>
      </c>
      <c r="I20" s="178">
        <v>42613</v>
      </c>
      <c r="J20" s="19">
        <v>5309.03</v>
      </c>
      <c r="K20" s="19">
        <v>5309.03</v>
      </c>
      <c r="L20" s="20"/>
      <c r="M20" s="20"/>
      <c r="N20" s="62">
        <f t="shared" si="1"/>
        <v>5309.03</v>
      </c>
      <c r="O20" s="62"/>
      <c r="P20" s="177" t="s">
        <v>187</v>
      </c>
    </row>
    <row r="21" spans="1:17">
      <c r="A21" s="273"/>
      <c r="B21" s="325"/>
      <c r="C21" s="326"/>
      <c r="D21" s="273"/>
      <c r="E21" s="330"/>
      <c r="F21" s="332"/>
      <c r="G21" s="343"/>
      <c r="H21" s="260">
        <v>2400105</v>
      </c>
      <c r="I21" s="178">
        <v>42598</v>
      </c>
      <c r="J21" s="19">
        <v>21455.45</v>
      </c>
      <c r="K21" s="19">
        <v>21455.45</v>
      </c>
      <c r="L21" s="20"/>
      <c r="M21" s="20"/>
      <c r="N21" s="62">
        <f>J21-L21-M21-O21</f>
        <v>10658.33</v>
      </c>
      <c r="O21" s="62">
        <v>10797.12</v>
      </c>
      <c r="P21" s="177" t="s">
        <v>187</v>
      </c>
    </row>
    <row r="22" spans="1:17">
      <c r="A22" s="273"/>
      <c r="B22" s="325"/>
      <c r="C22" s="326"/>
      <c r="D22" s="273"/>
      <c r="E22" s="330"/>
      <c r="F22" s="332"/>
      <c r="G22" s="343"/>
      <c r="H22" s="260">
        <v>2400108</v>
      </c>
      <c r="I22" s="178">
        <v>42613</v>
      </c>
      <c r="J22" s="19">
        <v>24599.07</v>
      </c>
      <c r="K22" s="19">
        <v>24599.07</v>
      </c>
      <c r="L22" s="20"/>
      <c r="M22" s="20"/>
      <c r="N22" s="62">
        <f>J22-L22-M22-O22</f>
        <v>4599.07</v>
      </c>
      <c r="O22" s="20">
        <v>20000</v>
      </c>
      <c r="P22" s="177" t="s">
        <v>187</v>
      </c>
    </row>
    <row r="23" spans="1:17">
      <c r="A23" s="273"/>
      <c r="B23" s="325"/>
      <c r="C23" s="326"/>
      <c r="D23" s="273"/>
      <c r="E23" s="330"/>
      <c r="F23" s="332"/>
      <c r="G23" s="343"/>
      <c r="H23" s="260">
        <v>2400107</v>
      </c>
      <c r="I23" s="178" t="s">
        <v>227</v>
      </c>
      <c r="J23" s="19">
        <v>1131.56</v>
      </c>
      <c r="K23" s="19">
        <v>1131.56</v>
      </c>
      <c r="L23" s="197"/>
      <c r="M23" s="197"/>
      <c r="N23" s="62">
        <f t="shared" si="1"/>
        <v>1131.56</v>
      </c>
      <c r="O23" s="60"/>
      <c r="P23" s="177" t="s">
        <v>187</v>
      </c>
    </row>
    <row r="24" spans="1:17">
      <c r="A24" s="273"/>
      <c r="B24" s="325"/>
      <c r="C24" s="326"/>
      <c r="D24" s="273"/>
      <c r="E24" s="330"/>
      <c r="F24" s="332"/>
      <c r="G24" s="343"/>
      <c r="H24" s="260">
        <v>2400109</v>
      </c>
      <c r="I24" s="178" t="s">
        <v>227</v>
      </c>
      <c r="J24" s="19">
        <v>15661.1</v>
      </c>
      <c r="K24" s="19">
        <v>15661.1</v>
      </c>
      <c r="L24" s="197"/>
      <c r="M24" s="197"/>
      <c r="N24" s="62">
        <f t="shared" si="1"/>
        <v>15661.1</v>
      </c>
      <c r="O24" s="20"/>
      <c r="P24" s="177" t="s">
        <v>187</v>
      </c>
    </row>
    <row r="25" spans="1:17">
      <c r="A25" s="273"/>
      <c r="B25" s="325"/>
      <c r="C25" s="326"/>
      <c r="D25" s="273"/>
      <c r="E25" s="330"/>
      <c r="F25" s="332"/>
      <c r="G25" s="343"/>
      <c r="H25" s="260">
        <v>2400103</v>
      </c>
      <c r="I25" s="178" t="s">
        <v>228</v>
      </c>
      <c r="J25" s="19">
        <v>14554.23</v>
      </c>
      <c r="K25" s="19">
        <v>14554.23</v>
      </c>
      <c r="L25" s="197"/>
      <c r="M25" s="197"/>
      <c r="N25" s="19">
        <v>14554.23</v>
      </c>
      <c r="O25" s="28">
        <v>0</v>
      </c>
      <c r="P25" s="177"/>
    </row>
    <row r="26" spans="1:17">
      <c r="A26" s="273"/>
      <c r="B26" s="325"/>
      <c r="C26" s="326"/>
      <c r="D26" s="273"/>
      <c r="E26" s="330"/>
      <c r="F26" s="332"/>
      <c r="G26" s="343"/>
      <c r="H26" s="260"/>
      <c r="I26" s="178"/>
      <c r="J26" s="218"/>
      <c r="K26" s="218"/>
      <c r="L26" s="177"/>
      <c r="M26" s="177"/>
      <c r="N26" s="219">
        <f t="shared" si="1"/>
        <v>0</v>
      </c>
      <c r="O26" s="20"/>
      <c r="P26" s="177" t="s">
        <v>187</v>
      </c>
    </row>
    <row r="27" spans="1:17">
      <c r="A27" s="58"/>
      <c r="B27" s="108" t="s">
        <v>13</v>
      </c>
      <c r="C27" s="132"/>
      <c r="D27" s="235"/>
      <c r="E27" s="126"/>
      <c r="F27" s="234"/>
      <c r="G27" s="126"/>
      <c r="H27" s="260"/>
      <c r="I27" s="167"/>
      <c r="J27" s="24">
        <f t="shared" ref="J27:O27" si="2">SUM(J17:J26)</f>
        <v>133684.32</v>
      </c>
      <c r="K27" s="24">
        <f t="shared" si="2"/>
        <v>133684.32</v>
      </c>
      <c r="L27" s="24">
        <f t="shared" si="2"/>
        <v>39968.660000000003</v>
      </c>
      <c r="M27" s="24">
        <f t="shared" si="2"/>
        <v>0</v>
      </c>
      <c r="N27" s="24">
        <f t="shared" si="2"/>
        <v>62918.540000000008</v>
      </c>
      <c r="O27" s="24">
        <f t="shared" si="2"/>
        <v>30797.120000000003</v>
      </c>
      <c r="Q27" s="2"/>
    </row>
    <row r="28" spans="1:17">
      <c r="A28" s="272">
        <v>3</v>
      </c>
      <c r="B28" s="309" t="s">
        <v>30</v>
      </c>
      <c r="C28" s="319" t="s">
        <v>44</v>
      </c>
      <c r="D28" s="272">
        <v>214</v>
      </c>
      <c r="E28" s="287" t="s">
        <v>99</v>
      </c>
      <c r="F28" s="287" t="s">
        <v>44</v>
      </c>
      <c r="G28" s="291" t="s">
        <v>40</v>
      </c>
      <c r="H28" s="77">
        <v>320161161</v>
      </c>
      <c r="I28" s="178">
        <v>42613</v>
      </c>
      <c r="J28" s="22">
        <v>16182.11</v>
      </c>
      <c r="K28" s="22">
        <v>16182.11</v>
      </c>
      <c r="L28" s="22"/>
      <c r="M28" s="22"/>
      <c r="N28" s="62">
        <f>J28-L28-M28</f>
        <v>16182.11</v>
      </c>
      <c r="O28" s="57"/>
      <c r="P28" s="177" t="s">
        <v>187</v>
      </c>
    </row>
    <row r="29" spans="1:17">
      <c r="A29" s="273"/>
      <c r="B29" s="310"/>
      <c r="C29" s="320"/>
      <c r="D29" s="273"/>
      <c r="E29" s="288"/>
      <c r="F29" s="288"/>
      <c r="G29" s="292"/>
      <c r="H29" s="77">
        <v>320161154</v>
      </c>
      <c r="I29" s="178">
        <v>42613</v>
      </c>
      <c r="J29" s="28">
        <v>2527.3200000000002</v>
      </c>
      <c r="K29" s="28">
        <v>2527.3200000000002</v>
      </c>
      <c r="L29" s="28"/>
      <c r="M29" s="28"/>
      <c r="N29" s="62">
        <f>J29-L29-M29</f>
        <v>2527.3200000000002</v>
      </c>
      <c r="O29" s="57"/>
      <c r="P29" s="177" t="s">
        <v>187</v>
      </c>
    </row>
    <row r="30" spans="1:17">
      <c r="A30" s="273"/>
      <c r="B30" s="310"/>
      <c r="C30" s="320"/>
      <c r="D30" s="273"/>
      <c r="E30" s="288"/>
      <c r="F30" s="288"/>
      <c r="G30" s="292"/>
      <c r="H30" s="262"/>
      <c r="I30" s="169"/>
      <c r="J30" s="28"/>
      <c r="K30" s="28"/>
      <c r="L30" s="28"/>
      <c r="M30" s="28"/>
      <c r="N30" s="62"/>
      <c r="O30" s="57"/>
    </row>
    <row r="31" spans="1:17">
      <c r="A31" s="273"/>
      <c r="B31" s="310"/>
      <c r="C31" s="320"/>
      <c r="D31" s="273"/>
      <c r="E31" s="288"/>
      <c r="F31" s="288"/>
      <c r="G31" s="292"/>
      <c r="H31" s="262"/>
      <c r="I31" s="169"/>
      <c r="J31" s="28"/>
      <c r="K31" s="28"/>
      <c r="L31" s="28"/>
      <c r="M31" s="28"/>
      <c r="N31" s="62"/>
      <c r="O31" s="57"/>
    </row>
    <row r="32" spans="1:17">
      <c r="A32" s="193"/>
      <c r="B32" s="241" t="s">
        <v>13</v>
      </c>
      <c r="C32" s="244"/>
      <c r="D32" s="221"/>
      <c r="E32" s="236"/>
      <c r="F32" s="232"/>
      <c r="G32" s="236"/>
      <c r="H32" s="262"/>
      <c r="I32" s="169"/>
      <c r="J32" s="57">
        <f t="shared" ref="J32:O32" si="3">SUM(J28:J31)</f>
        <v>18709.43</v>
      </c>
      <c r="K32" s="57">
        <f t="shared" si="3"/>
        <v>18709.43</v>
      </c>
      <c r="L32" s="57">
        <f t="shared" si="3"/>
        <v>0</v>
      </c>
      <c r="M32" s="57">
        <f t="shared" si="3"/>
        <v>0</v>
      </c>
      <c r="N32" s="57">
        <f t="shared" si="3"/>
        <v>18709.43</v>
      </c>
      <c r="O32" s="57">
        <f t="shared" si="3"/>
        <v>0</v>
      </c>
    </row>
    <row r="33" spans="1:16">
      <c r="A33" s="272">
        <v>4</v>
      </c>
      <c r="B33" s="309" t="s">
        <v>48</v>
      </c>
      <c r="C33" s="287" t="s">
        <v>16</v>
      </c>
      <c r="D33" s="321">
        <v>230</v>
      </c>
      <c r="E33" s="280" t="s">
        <v>99</v>
      </c>
      <c r="F33" s="287" t="s">
        <v>16</v>
      </c>
      <c r="G33" s="291" t="s">
        <v>26</v>
      </c>
      <c r="H33" s="262">
        <v>1132</v>
      </c>
      <c r="I33" s="178">
        <v>42613</v>
      </c>
      <c r="J33" s="62">
        <v>569.72</v>
      </c>
      <c r="K33" s="62">
        <v>569.72</v>
      </c>
      <c r="L33" s="62"/>
      <c r="M33" s="62"/>
      <c r="N33" s="62">
        <f>J33-L33-M33</f>
        <v>569.72</v>
      </c>
      <c r="O33" s="57"/>
      <c r="P33" s="177" t="s">
        <v>187</v>
      </c>
    </row>
    <row r="34" spans="1:16">
      <c r="A34" s="273"/>
      <c r="B34" s="310"/>
      <c r="C34" s="288"/>
      <c r="D34" s="322"/>
      <c r="E34" s="281"/>
      <c r="F34" s="288"/>
      <c r="G34" s="292"/>
      <c r="H34" s="262"/>
      <c r="I34" s="178"/>
      <c r="J34" s="62"/>
      <c r="K34" s="62"/>
      <c r="L34" s="62"/>
      <c r="M34" s="62"/>
      <c r="N34" s="62">
        <f>J34-L34-M34</f>
        <v>0</v>
      </c>
      <c r="O34" s="57"/>
    </row>
    <row r="35" spans="1:16">
      <c r="A35" s="273"/>
      <c r="B35" s="310"/>
      <c r="C35" s="288"/>
      <c r="D35" s="322"/>
      <c r="E35" s="281"/>
      <c r="F35" s="288"/>
      <c r="G35" s="292"/>
      <c r="H35" s="262"/>
      <c r="I35" s="220"/>
      <c r="J35" s="62"/>
      <c r="K35" s="62"/>
      <c r="L35" s="62"/>
      <c r="M35" s="62"/>
      <c r="N35" s="62">
        <f>J35-L35-M35</f>
        <v>0</v>
      </c>
      <c r="O35" s="57"/>
    </row>
    <row r="36" spans="1:16">
      <c r="A36" s="273"/>
      <c r="B36" s="310"/>
      <c r="C36" s="288"/>
      <c r="D36" s="322"/>
      <c r="E36" s="281"/>
      <c r="F36" s="288"/>
      <c r="G36" s="292"/>
      <c r="H36" s="262"/>
      <c r="I36" s="220"/>
      <c r="J36" s="62"/>
      <c r="K36" s="62"/>
      <c r="L36" s="62"/>
      <c r="M36" s="62"/>
      <c r="N36" s="62">
        <f>J36-L36-M36</f>
        <v>0</v>
      </c>
      <c r="O36" s="57"/>
    </row>
    <row r="37" spans="1:16">
      <c r="A37" s="273"/>
      <c r="B37" s="310"/>
      <c r="C37" s="288"/>
      <c r="D37" s="322"/>
      <c r="E37" s="281"/>
      <c r="F37" s="288"/>
      <c r="G37" s="292"/>
      <c r="H37" s="262"/>
      <c r="I37" s="220"/>
      <c r="J37" s="62"/>
      <c r="K37" s="62"/>
      <c r="L37" s="62"/>
      <c r="M37" s="62"/>
      <c r="N37" s="62">
        <f>J37-L37-M37</f>
        <v>0</v>
      </c>
      <c r="O37" s="57"/>
    </row>
    <row r="38" spans="1:16">
      <c r="A38" s="193"/>
      <c r="B38" s="241" t="s">
        <v>13</v>
      </c>
      <c r="C38" s="244"/>
      <c r="D38" s="221"/>
      <c r="E38" s="236"/>
      <c r="F38" s="232"/>
      <c r="G38" s="236"/>
      <c r="H38" s="262"/>
      <c r="I38" s="169"/>
      <c r="J38" s="57">
        <f>SUM(J33:J37)</f>
        <v>569.72</v>
      </c>
      <c r="K38" s="57">
        <f>SUM(K33:K37)</f>
        <v>569.72</v>
      </c>
      <c r="L38" s="57">
        <f>SUM(L33:L37)</f>
        <v>0</v>
      </c>
      <c r="M38" s="57">
        <f>SUM(M33:M37)</f>
        <v>0</v>
      </c>
      <c r="N38" s="57">
        <f>SUM(N33:N37)</f>
        <v>569.72</v>
      </c>
      <c r="O38" s="57">
        <v>0</v>
      </c>
    </row>
    <row r="39" spans="1:16" ht="12.75" customHeight="1">
      <c r="A39" s="272">
        <v>5</v>
      </c>
      <c r="B39" s="274" t="s">
        <v>74</v>
      </c>
      <c r="C39" s="276" t="s">
        <v>93</v>
      </c>
      <c r="D39" s="272">
        <v>870</v>
      </c>
      <c r="E39" s="280" t="s">
        <v>99</v>
      </c>
      <c r="F39" s="280" t="s">
        <v>220</v>
      </c>
      <c r="G39" s="291" t="s">
        <v>176</v>
      </c>
      <c r="H39" s="262">
        <v>16058</v>
      </c>
      <c r="I39" s="178">
        <v>42613</v>
      </c>
      <c r="J39" s="28">
        <v>229.47</v>
      </c>
      <c r="K39" s="28">
        <v>229.47</v>
      </c>
      <c r="L39" s="28"/>
      <c r="M39" s="28"/>
      <c r="N39" s="28">
        <f>K39-L39-M39</f>
        <v>229.47</v>
      </c>
      <c r="O39" s="57"/>
      <c r="P39" s="177" t="s">
        <v>187</v>
      </c>
    </row>
    <row r="40" spans="1:16">
      <c r="A40" s="273"/>
      <c r="B40" s="275"/>
      <c r="C40" s="277"/>
      <c r="D40" s="273"/>
      <c r="E40" s="281"/>
      <c r="F40" s="281"/>
      <c r="G40" s="292"/>
      <c r="H40" s="262"/>
      <c r="I40" s="169"/>
      <c r="J40" s="28"/>
      <c r="K40" s="28"/>
      <c r="L40" s="28"/>
      <c r="M40" s="28"/>
      <c r="N40" s="28"/>
      <c r="O40" s="57"/>
    </row>
    <row r="41" spans="1:16">
      <c r="A41" s="273"/>
      <c r="B41" s="275"/>
      <c r="C41" s="277"/>
      <c r="D41" s="273"/>
      <c r="E41" s="281"/>
      <c r="F41" s="281"/>
      <c r="G41" s="292"/>
      <c r="H41" s="262"/>
      <c r="I41" s="169"/>
      <c r="J41" s="28"/>
      <c r="K41" s="28"/>
      <c r="L41" s="28"/>
      <c r="M41" s="28"/>
      <c r="N41" s="28"/>
      <c r="O41" s="57"/>
    </row>
    <row r="42" spans="1:16">
      <c r="A42" s="273"/>
      <c r="B42" s="275"/>
      <c r="C42" s="277"/>
      <c r="D42" s="273"/>
      <c r="E42" s="281"/>
      <c r="F42" s="281"/>
      <c r="G42" s="292"/>
      <c r="H42" s="262"/>
      <c r="I42" s="169"/>
      <c r="J42" s="28"/>
      <c r="K42" s="28"/>
      <c r="L42" s="28"/>
      <c r="M42" s="28"/>
      <c r="N42" s="28"/>
      <c r="O42" s="57"/>
    </row>
    <row r="43" spans="1:16">
      <c r="A43" s="193"/>
      <c r="B43" s="241" t="s">
        <v>13</v>
      </c>
      <c r="C43" s="244"/>
      <c r="D43" s="221"/>
      <c r="E43" s="236"/>
      <c r="F43" s="232"/>
      <c r="G43" s="236"/>
      <c r="H43" s="262"/>
      <c r="I43" s="169"/>
      <c r="J43" s="57">
        <f>SUM(J39:J42)</f>
        <v>229.47</v>
      </c>
      <c r="K43" s="57">
        <f>SUM(K39:K42)</f>
        <v>229.47</v>
      </c>
      <c r="L43" s="57">
        <f>SUM(L39:L42)</f>
        <v>0</v>
      </c>
      <c r="M43" s="57">
        <f>SUM(M39:M42)</f>
        <v>0</v>
      </c>
      <c r="N43" s="57">
        <f>SUM(N39:N42)</f>
        <v>229.47</v>
      </c>
      <c r="O43" s="57">
        <v>0</v>
      </c>
    </row>
    <row r="44" spans="1:16">
      <c r="A44" s="272">
        <v>6</v>
      </c>
      <c r="B44" s="309" t="s">
        <v>32</v>
      </c>
      <c r="C44" s="287" t="s">
        <v>16</v>
      </c>
      <c r="D44" s="272">
        <v>24</v>
      </c>
      <c r="E44" s="287" t="s">
        <v>99</v>
      </c>
      <c r="F44" s="287" t="s">
        <v>16</v>
      </c>
      <c r="G44" s="291" t="s">
        <v>66</v>
      </c>
      <c r="H44" s="262">
        <v>90118</v>
      </c>
      <c r="I44" s="178">
        <v>42613</v>
      </c>
      <c r="J44" s="28">
        <v>31673.4</v>
      </c>
      <c r="K44" s="28">
        <v>31673.4</v>
      </c>
      <c r="L44" s="28"/>
      <c r="M44" s="28"/>
      <c r="N44" s="28">
        <f>J44-L44-M44</f>
        <v>31673.4</v>
      </c>
      <c r="O44" s="57"/>
      <c r="P44" s="177" t="s">
        <v>187</v>
      </c>
    </row>
    <row r="45" spans="1:16">
      <c r="A45" s="273"/>
      <c r="B45" s="310"/>
      <c r="C45" s="288"/>
      <c r="D45" s="273"/>
      <c r="E45" s="288"/>
      <c r="F45" s="288"/>
      <c r="G45" s="292"/>
      <c r="H45" s="262"/>
      <c r="I45" s="178"/>
      <c r="J45" s="28"/>
      <c r="K45" s="28"/>
      <c r="L45" s="28"/>
      <c r="M45" s="28"/>
      <c r="N45" s="28">
        <f>J45-L45-M45</f>
        <v>0</v>
      </c>
      <c r="O45" s="57"/>
    </row>
    <row r="46" spans="1:16">
      <c r="A46" s="273"/>
      <c r="B46" s="310"/>
      <c r="C46" s="288"/>
      <c r="D46" s="273"/>
      <c r="E46" s="288"/>
      <c r="F46" s="288"/>
      <c r="G46" s="292"/>
      <c r="H46" s="77"/>
      <c r="I46" s="171"/>
      <c r="J46" s="23"/>
      <c r="K46" s="23"/>
      <c r="L46" s="28"/>
      <c r="M46" s="28"/>
      <c r="N46" s="28"/>
      <c r="O46" s="57"/>
    </row>
    <row r="47" spans="1:16">
      <c r="A47" s="273"/>
      <c r="B47" s="310"/>
      <c r="C47" s="288"/>
      <c r="D47" s="273"/>
      <c r="E47" s="289"/>
      <c r="F47" s="288"/>
      <c r="G47" s="292"/>
      <c r="H47" s="263"/>
      <c r="I47" s="199"/>
      <c r="J47" s="198"/>
      <c r="K47" s="198"/>
      <c r="L47" s="28"/>
      <c r="M47" s="28"/>
      <c r="N47" s="28"/>
      <c r="O47" s="57"/>
    </row>
    <row r="48" spans="1:16">
      <c r="A48" s="193"/>
      <c r="B48" s="241" t="s">
        <v>13</v>
      </c>
      <c r="C48" s="244"/>
      <c r="D48" s="221"/>
      <c r="E48" s="236"/>
      <c r="F48" s="232"/>
      <c r="G48" s="236"/>
      <c r="H48" s="262"/>
      <c r="I48" s="169"/>
      <c r="J48" s="57">
        <f>SUM(J44:J47)</f>
        <v>31673.4</v>
      </c>
      <c r="K48" s="57">
        <f>SUM(K44:K47)</f>
        <v>31673.4</v>
      </c>
      <c r="L48" s="57">
        <f>SUM(L44:L47)</f>
        <v>0</v>
      </c>
      <c r="M48" s="57">
        <f>SUM(M44:M47)</f>
        <v>0</v>
      </c>
      <c r="N48" s="57">
        <f>SUM(N44:N47)</f>
        <v>31673.4</v>
      </c>
      <c r="O48" s="57">
        <v>0</v>
      </c>
    </row>
    <row r="49" spans="1:16">
      <c r="A49" s="272">
        <v>7</v>
      </c>
      <c r="B49" s="309" t="s">
        <v>175</v>
      </c>
      <c r="C49" s="319" t="s">
        <v>14</v>
      </c>
      <c r="D49" s="272">
        <v>215</v>
      </c>
      <c r="E49" s="278" t="s">
        <v>99</v>
      </c>
      <c r="F49" s="287" t="s">
        <v>14</v>
      </c>
      <c r="G49" s="291" t="s">
        <v>146</v>
      </c>
      <c r="H49" s="262">
        <v>1360877</v>
      </c>
      <c r="I49" s="178">
        <v>42613</v>
      </c>
      <c r="J49" s="28">
        <v>6718.6</v>
      </c>
      <c r="K49" s="28">
        <v>6718.6</v>
      </c>
      <c r="L49" s="28"/>
      <c r="M49" s="28"/>
      <c r="N49" s="28">
        <f>J49-L49-M49</f>
        <v>6718.6</v>
      </c>
      <c r="O49" s="57"/>
      <c r="P49" s="177" t="s">
        <v>187</v>
      </c>
    </row>
    <row r="50" spans="1:16">
      <c r="A50" s="273"/>
      <c r="B50" s="310"/>
      <c r="C50" s="320"/>
      <c r="D50" s="273"/>
      <c r="E50" s="279"/>
      <c r="F50" s="288"/>
      <c r="G50" s="292"/>
      <c r="H50" s="262"/>
      <c r="I50" s="169"/>
      <c r="J50" s="28"/>
      <c r="K50" s="28"/>
      <c r="L50" s="28"/>
      <c r="M50" s="28"/>
      <c r="N50" s="28">
        <f>J50-L50-M50</f>
        <v>0</v>
      </c>
      <c r="O50" s="57"/>
      <c r="P50" s="177" t="s">
        <v>187</v>
      </c>
    </row>
    <row r="51" spans="1:16">
      <c r="A51" s="273"/>
      <c r="B51" s="310"/>
      <c r="C51" s="320"/>
      <c r="D51" s="273"/>
      <c r="E51" s="279"/>
      <c r="F51" s="288"/>
      <c r="G51" s="292"/>
      <c r="H51" s="262"/>
      <c r="I51" s="169"/>
      <c r="J51" s="28"/>
      <c r="K51" s="28"/>
      <c r="L51" s="28"/>
      <c r="M51" s="28"/>
      <c r="N51" s="28">
        <f>J51-L51-M51</f>
        <v>0</v>
      </c>
      <c r="O51" s="57"/>
    </row>
    <row r="52" spans="1:16">
      <c r="A52" s="273"/>
      <c r="B52" s="310"/>
      <c r="C52" s="320"/>
      <c r="D52" s="273"/>
      <c r="E52" s="279"/>
      <c r="F52" s="288"/>
      <c r="G52" s="292"/>
      <c r="H52" s="262"/>
      <c r="I52" s="169"/>
      <c r="J52" s="28"/>
      <c r="K52" s="28">
        <v>0</v>
      </c>
      <c r="L52" s="28"/>
      <c r="M52" s="28"/>
      <c r="N52" s="28">
        <f>J52-L52-M52</f>
        <v>0</v>
      </c>
      <c r="O52" s="57"/>
    </row>
    <row r="53" spans="1:16">
      <c r="A53" s="195"/>
      <c r="B53" s="108" t="s">
        <v>13</v>
      </c>
      <c r="C53" s="115"/>
      <c r="D53" s="235"/>
      <c r="E53" s="235"/>
      <c r="F53" s="154"/>
      <c r="G53" s="221"/>
      <c r="H53" s="262"/>
      <c r="I53" s="169"/>
      <c r="J53" s="57">
        <f>SUM(J49:J52)</f>
        <v>6718.6</v>
      </c>
      <c r="K53" s="57">
        <f>SUM(K49:K52)</f>
        <v>6718.6</v>
      </c>
      <c r="L53" s="57">
        <f>SUM(L49:L52)</f>
        <v>0</v>
      </c>
      <c r="M53" s="57">
        <f>SUM(M49:M52)</f>
        <v>0</v>
      </c>
      <c r="N53" s="57">
        <f>SUM(N49:N52)</f>
        <v>6718.6</v>
      </c>
      <c r="O53" s="57">
        <v>0</v>
      </c>
    </row>
    <row r="54" spans="1:16">
      <c r="A54" s="272">
        <v>8</v>
      </c>
      <c r="B54" s="309" t="s">
        <v>35</v>
      </c>
      <c r="C54" s="276" t="s">
        <v>16</v>
      </c>
      <c r="D54" s="272">
        <v>41</v>
      </c>
      <c r="E54" s="278" t="s">
        <v>99</v>
      </c>
      <c r="F54" s="280" t="s">
        <v>16</v>
      </c>
      <c r="G54" s="287" t="s">
        <v>51</v>
      </c>
      <c r="H54" s="262"/>
      <c r="I54" s="178"/>
      <c r="J54" s="28"/>
      <c r="K54" s="28"/>
      <c r="L54" s="27"/>
      <c r="M54" s="28"/>
      <c r="N54" s="28">
        <f>J54-L54-M54</f>
        <v>0</v>
      </c>
      <c r="O54" s="27"/>
      <c r="P54" s="177" t="s">
        <v>187</v>
      </c>
    </row>
    <row r="55" spans="1:16">
      <c r="A55" s="273"/>
      <c r="B55" s="310"/>
      <c r="C55" s="277"/>
      <c r="D55" s="273"/>
      <c r="E55" s="279"/>
      <c r="F55" s="281"/>
      <c r="G55" s="288"/>
      <c r="H55" s="262"/>
      <c r="I55" s="169"/>
      <c r="J55" s="28"/>
      <c r="K55" s="28"/>
      <c r="L55" s="27"/>
      <c r="M55" s="28"/>
      <c r="N55" s="28">
        <f>J55-L55-M55</f>
        <v>0</v>
      </c>
      <c r="O55" s="27"/>
    </row>
    <row r="56" spans="1:16">
      <c r="A56" s="273"/>
      <c r="B56" s="310"/>
      <c r="C56" s="277"/>
      <c r="D56" s="273"/>
      <c r="E56" s="279"/>
      <c r="F56" s="281"/>
      <c r="G56" s="288"/>
      <c r="H56" s="262"/>
      <c r="I56" s="169"/>
      <c r="J56" s="28"/>
      <c r="K56" s="28"/>
      <c r="L56" s="27"/>
      <c r="M56" s="28"/>
      <c r="N56" s="28"/>
      <c r="O56" s="27"/>
    </row>
    <row r="57" spans="1:16">
      <c r="A57" s="194"/>
      <c r="B57" s="240"/>
      <c r="C57" s="226"/>
      <c r="D57" s="222"/>
      <c r="E57" s="228"/>
      <c r="F57" s="230"/>
      <c r="G57" s="288"/>
      <c r="H57" s="262"/>
      <c r="I57" s="169"/>
      <c r="J57" s="28"/>
      <c r="K57" s="28"/>
      <c r="L57" s="27"/>
      <c r="M57" s="28"/>
      <c r="N57" s="28"/>
      <c r="O57" s="27"/>
    </row>
    <row r="58" spans="1:16">
      <c r="A58" s="58"/>
      <c r="B58" s="241" t="s">
        <v>13</v>
      </c>
      <c r="C58" s="242"/>
      <c r="D58" s="243"/>
      <c r="E58" s="239"/>
      <c r="F58" s="238"/>
      <c r="G58" s="239"/>
      <c r="H58" s="260"/>
      <c r="I58" s="167"/>
      <c r="J58" s="24">
        <f>SUM(J54:J56)</f>
        <v>0</v>
      </c>
      <c r="K58" s="24">
        <f>SUM(K54:K56)</f>
        <v>0</v>
      </c>
      <c r="L58" s="24">
        <f>SUM(L54:L56)</f>
        <v>0</v>
      </c>
      <c r="M58" s="24">
        <f>SUM(M54:M56)</f>
        <v>0</v>
      </c>
      <c r="N58" s="24">
        <f>SUM(N54:N56)</f>
        <v>0</v>
      </c>
      <c r="O58" s="21">
        <v>0</v>
      </c>
    </row>
    <row r="59" spans="1:16">
      <c r="A59" s="272">
        <v>9</v>
      </c>
      <c r="B59" s="309" t="s">
        <v>87</v>
      </c>
      <c r="C59" s="276" t="s">
        <v>14</v>
      </c>
      <c r="D59" s="291">
        <v>620</v>
      </c>
      <c r="E59" s="291" t="s">
        <v>99</v>
      </c>
      <c r="F59" s="280" t="s">
        <v>14</v>
      </c>
      <c r="G59" s="291">
        <v>703</v>
      </c>
      <c r="H59" s="262">
        <v>7882</v>
      </c>
      <c r="I59" s="178">
        <v>42613</v>
      </c>
      <c r="J59" s="28">
        <v>12210.66</v>
      </c>
      <c r="K59" s="28">
        <v>12210.66</v>
      </c>
      <c r="L59" s="28"/>
      <c r="M59" s="28"/>
      <c r="N59" s="28">
        <f t="shared" ref="N59:N68" si="4">J59-L59-M59</f>
        <v>12210.66</v>
      </c>
      <c r="O59" s="27"/>
      <c r="P59" s="177" t="s">
        <v>188</v>
      </c>
    </row>
    <row r="60" spans="1:16">
      <c r="A60" s="273"/>
      <c r="B60" s="310"/>
      <c r="C60" s="317"/>
      <c r="D60" s="292"/>
      <c r="E60" s="292"/>
      <c r="F60" s="318"/>
      <c r="G60" s="292"/>
      <c r="H60" s="262">
        <v>7883</v>
      </c>
      <c r="I60" s="178">
        <v>42613</v>
      </c>
      <c r="J60" s="28">
        <v>646</v>
      </c>
      <c r="K60" s="28">
        <v>646</v>
      </c>
      <c r="L60" s="27"/>
      <c r="M60" s="28"/>
      <c r="N60" s="28">
        <f t="shared" si="4"/>
        <v>646</v>
      </c>
      <c r="O60" s="27"/>
      <c r="P60" s="177" t="s">
        <v>188</v>
      </c>
    </row>
    <row r="61" spans="1:16">
      <c r="A61" s="273"/>
      <c r="B61" s="310"/>
      <c r="C61" s="317"/>
      <c r="D61" s="292"/>
      <c r="E61" s="292"/>
      <c r="F61" s="318"/>
      <c r="G61" s="292"/>
      <c r="H61" s="262">
        <v>7884</v>
      </c>
      <c r="I61" s="178">
        <v>42613</v>
      </c>
      <c r="J61" s="28">
        <v>335.92</v>
      </c>
      <c r="K61" s="28">
        <v>335.92</v>
      </c>
      <c r="L61" s="197"/>
      <c r="M61" s="28"/>
      <c r="N61" s="28">
        <f t="shared" si="4"/>
        <v>335.92</v>
      </c>
      <c r="O61" s="27"/>
      <c r="P61" s="177" t="s">
        <v>187</v>
      </c>
    </row>
    <row r="62" spans="1:16">
      <c r="A62" s="273"/>
      <c r="B62" s="310"/>
      <c r="C62" s="317"/>
      <c r="D62" s="292"/>
      <c r="E62" s="292"/>
      <c r="F62" s="318"/>
      <c r="G62" s="292"/>
      <c r="H62" s="262">
        <v>7885</v>
      </c>
      <c r="I62" s="178">
        <v>42613</v>
      </c>
      <c r="J62" s="28">
        <v>936.7</v>
      </c>
      <c r="K62" s="28">
        <v>936.7</v>
      </c>
      <c r="L62" s="18"/>
      <c r="M62" s="28"/>
      <c r="N62" s="28">
        <f t="shared" si="4"/>
        <v>936.7</v>
      </c>
      <c r="O62" s="27"/>
      <c r="P62" s="177" t="s">
        <v>187</v>
      </c>
    </row>
    <row r="63" spans="1:16">
      <c r="A63" s="273"/>
      <c r="B63" s="310"/>
      <c r="C63" s="317"/>
      <c r="D63" s="292"/>
      <c r="E63" s="292"/>
      <c r="F63" s="318"/>
      <c r="G63" s="292"/>
      <c r="H63" s="262">
        <v>7886</v>
      </c>
      <c r="I63" s="178">
        <v>42613</v>
      </c>
      <c r="J63" s="28">
        <v>523.26</v>
      </c>
      <c r="K63" s="28">
        <v>523.26</v>
      </c>
      <c r="L63" s="18"/>
      <c r="M63" s="28"/>
      <c r="N63" s="28">
        <f t="shared" si="4"/>
        <v>523.26</v>
      </c>
      <c r="O63" s="27"/>
      <c r="P63" s="177"/>
    </row>
    <row r="64" spans="1:16">
      <c r="A64" s="273"/>
      <c r="B64" s="310"/>
      <c r="C64" s="317"/>
      <c r="D64" s="292"/>
      <c r="E64" s="292"/>
      <c r="F64" s="318"/>
      <c r="G64" s="292"/>
      <c r="H64" s="262">
        <v>7887</v>
      </c>
      <c r="I64" s="178">
        <v>42613</v>
      </c>
      <c r="J64" s="28">
        <v>904.4</v>
      </c>
      <c r="K64" s="28">
        <v>904.4</v>
      </c>
      <c r="L64" s="18"/>
      <c r="M64" s="28"/>
      <c r="N64" s="28">
        <f t="shared" si="4"/>
        <v>904.4</v>
      </c>
      <c r="O64" s="27"/>
      <c r="P64" s="177"/>
    </row>
    <row r="65" spans="1:16">
      <c r="A65" s="273"/>
      <c r="B65" s="310"/>
      <c r="C65" s="317"/>
      <c r="D65" s="292"/>
      <c r="E65" s="292"/>
      <c r="F65" s="318"/>
      <c r="G65" s="292"/>
      <c r="H65" s="262">
        <v>7888</v>
      </c>
      <c r="I65" s="178">
        <v>42613</v>
      </c>
      <c r="J65" s="28">
        <v>77.52</v>
      </c>
      <c r="K65" s="28">
        <v>77.52</v>
      </c>
      <c r="L65" s="18"/>
      <c r="M65" s="28"/>
      <c r="N65" s="28">
        <f t="shared" si="4"/>
        <v>77.52</v>
      </c>
      <c r="O65" s="27"/>
      <c r="P65" s="177"/>
    </row>
    <row r="66" spans="1:16">
      <c r="A66" s="273"/>
      <c r="B66" s="310"/>
      <c r="C66" s="317"/>
      <c r="D66" s="292"/>
      <c r="E66" s="292"/>
      <c r="F66" s="318"/>
      <c r="G66" s="292"/>
      <c r="H66" s="262">
        <v>7889</v>
      </c>
      <c r="I66" s="178">
        <v>42613</v>
      </c>
      <c r="J66" s="28">
        <v>297.16000000000003</v>
      </c>
      <c r="K66" s="28">
        <v>297.16000000000003</v>
      </c>
      <c r="L66" s="18"/>
      <c r="M66" s="28"/>
      <c r="N66" s="28">
        <f t="shared" si="4"/>
        <v>297.16000000000003</v>
      </c>
      <c r="O66" s="27"/>
      <c r="P66" s="177"/>
    </row>
    <row r="67" spans="1:16">
      <c r="A67" s="273"/>
      <c r="B67" s="310"/>
      <c r="C67" s="317"/>
      <c r="D67" s="292"/>
      <c r="E67" s="292"/>
      <c r="F67" s="318"/>
      <c r="G67" s="292"/>
      <c r="H67" s="262">
        <v>7890</v>
      </c>
      <c r="I67" s="178">
        <v>42613</v>
      </c>
      <c r="J67" s="28">
        <v>219.64</v>
      </c>
      <c r="K67" s="28">
        <v>219.64</v>
      </c>
      <c r="L67" s="18"/>
      <c r="M67" s="28"/>
      <c r="N67" s="28">
        <f t="shared" si="4"/>
        <v>219.64</v>
      </c>
      <c r="O67" s="27"/>
      <c r="P67" s="177" t="s">
        <v>187</v>
      </c>
    </row>
    <row r="68" spans="1:16">
      <c r="A68" s="273"/>
      <c r="B68" s="310"/>
      <c r="C68" s="317"/>
      <c r="D68" s="292"/>
      <c r="E68" s="292"/>
      <c r="F68" s="318"/>
      <c r="G68" s="292"/>
      <c r="H68" s="262">
        <v>7891</v>
      </c>
      <c r="I68" s="178">
        <v>42613</v>
      </c>
      <c r="J68" s="28">
        <v>193.8</v>
      </c>
      <c r="K68" s="28">
        <v>193.8</v>
      </c>
      <c r="L68" s="197"/>
      <c r="M68" s="102"/>
      <c r="N68" s="28">
        <f t="shared" si="4"/>
        <v>193.8</v>
      </c>
      <c r="O68" s="27"/>
      <c r="P68" s="177" t="s">
        <v>187</v>
      </c>
    </row>
    <row r="69" spans="1:16">
      <c r="A69" s="58"/>
      <c r="B69" s="241" t="s">
        <v>13</v>
      </c>
      <c r="C69" s="242"/>
      <c r="D69" s="243"/>
      <c r="E69" s="239"/>
      <c r="F69" s="238"/>
      <c r="G69" s="239"/>
      <c r="H69" s="260"/>
      <c r="I69" s="167"/>
      <c r="J69" s="24">
        <f>SUM(J59:J68)</f>
        <v>16345.06</v>
      </c>
      <c r="K69" s="24">
        <f>SUM(K59:K68)</f>
        <v>16345.06</v>
      </c>
      <c r="L69" s="24">
        <f>SUM(L60:L68)</f>
        <v>0</v>
      </c>
      <c r="M69" s="24">
        <f>SUM(M59:M68)</f>
        <v>0</v>
      </c>
      <c r="N69" s="24">
        <f>SUM(N59:N68)</f>
        <v>16345.06</v>
      </c>
      <c r="O69" s="24">
        <f>SUM(O60:O68)</f>
        <v>0</v>
      </c>
    </row>
    <row r="70" spans="1:16">
      <c r="A70" s="272">
        <v>10</v>
      </c>
      <c r="B70" s="309" t="s">
        <v>20</v>
      </c>
      <c r="C70" s="276" t="s">
        <v>14</v>
      </c>
      <c r="D70" s="272">
        <v>633</v>
      </c>
      <c r="E70" s="291" t="s">
        <v>99</v>
      </c>
      <c r="F70" s="280" t="s">
        <v>14</v>
      </c>
      <c r="G70" s="291" t="s">
        <v>25</v>
      </c>
      <c r="H70" s="262">
        <v>207163</v>
      </c>
      <c r="I70" s="178">
        <v>42613</v>
      </c>
      <c r="J70" s="28">
        <v>903.5</v>
      </c>
      <c r="K70" s="28">
        <v>903.5</v>
      </c>
      <c r="L70" s="27"/>
      <c r="M70" s="28"/>
      <c r="N70" s="28">
        <f>J70-L70-M70</f>
        <v>903.5</v>
      </c>
      <c r="O70" s="27"/>
      <c r="P70" s="177" t="s">
        <v>187</v>
      </c>
    </row>
    <row r="71" spans="1:16">
      <c r="A71" s="273"/>
      <c r="B71" s="310"/>
      <c r="C71" s="277"/>
      <c r="D71" s="273"/>
      <c r="E71" s="292"/>
      <c r="F71" s="281"/>
      <c r="G71" s="292"/>
      <c r="H71" s="262">
        <v>207164</v>
      </c>
      <c r="I71" s="178">
        <v>42613</v>
      </c>
      <c r="J71" s="28">
        <v>378.42</v>
      </c>
      <c r="K71" s="28">
        <v>378.42</v>
      </c>
      <c r="L71" s="27"/>
      <c r="M71" s="28"/>
      <c r="N71" s="28">
        <f>J71-L71-M71</f>
        <v>378.42</v>
      </c>
      <c r="O71" s="27"/>
      <c r="P71" s="177" t="s">
        <v>187</v>
      </c>
    </row>
    <row r="72" spans="1:16">
      <c r="A72" s="273"/>
      <c r="B72" s="310"/>
      <c r="C72" s="277"/>
      <c r="D72" s="273"/>
      <c r="E72" s="292"/>
      <c r="F72" s="281"/>
      <c r="G72" s="292"/>
      <c r="H72" s="262">
        <v>207165</v>
      </c>
      <c r="I72" s="178">
        <v>42613</v>
      </c>
      <c r="J72" s="28">
        <v>17226.62</v>
      </c>
      <c r="K72" s="28">
        <v>17226.62</v>
      </c>
      <c r="L72" s="27"/>
      <c r="M72" s="28"/>
      <c r="N72" s="28">
        <f>J72-L72-M72</f>
        <v>17226.62</v>
      </c>
      <c r="O72" s="27"/>
      <c r="P72" s="177" t="s">
        <v>187</v>
      </c>
    </row>
    <row r="73" spans="1:16">
      <c r="A73" s="58"/>
      <c r="B73" s="241" t="s">
        <v>13</v>
      </c>
      <c r="C73" s="242"/>
      <c r="D73" s="243"/>
      <c r="E73" s="239"/>
      <c r="F73" s="238"/>
      <c r="G73" s="239"/>
      <c r="H73" s="260"/>
      <c r="I73" s="167"/>
      <c r="J73" s="24">
        <f>SUM(J70:J72)</f>
        <v>18508.54</v>
      </c>
      <c r="K73" s="24">
        <f>SUM(K70:K72)</f>
        <v>18508.54</v>
      </c>
      <c r="L73" s="24">
        <f>SUM(L70:L72)</f>
        <v>0</v>
      </c>
      <c r="M73" s="24">
        <f>SUM(M70:M72)</f>
        <v>0</v>
      </c>
      <c r="N73" s="24">
        <f>SUM(N70:N72)</f>
        <v>18508.54</v>
      </c>
      <c r="O73" s="24"/>
    </row>
    <row r="74" spans="1:16">
      <c r="A74" s="272">
        <v>11</v>
      </c>
      <c r="B74" s="314" t="s">
        <v>68</v>
      </c>
      <c r="C74" s="315" t="s">
        <v>53</v>
      </c>
      <c r="D74" s="316">
        <v>230</v>
      </c>
      <c r="E74" s="308" t="s">
        <v>99</v>
      </c>
      <c r="F74" s="307" t="s">
        <v>53</v>
      </c>
      <c r="G74" s="308" t="s">
        <v>55</v>
      </c>
      <c r="H74" s="260">
        <v>72007313</v>
      </c>
      <c r="I74" s="178">
        <v>42552</v>
      </c>
      <c r="J74" s="20">
        <v>187.37</v>
      </c>
      <c r="K74" s="20">
        <v>0</v>
      </c>
      <c r="L74" s="18"/>
      <c r="M74" s="20">
        <v>187.37</v>
      </c>
      <c r="N74" s="20">
        <f>J74-M74</f>
        <v>0</v>
      </c>
      <c r="O74" s="18"/>
      <c r="P74" s="177" t="s">
        <v>187</v>
      </c>
    </row>
    <row r="75" spans="1:16">
      <c r="A75" s="273"/>
      <c r="B75" s="314"/>
      <c r="C75" s="315"/>
      <c r="D75" s="316"/>
      <c r="E75" s="308"/>
      <c r="F75" s="307"/>
      <c r="G75" s="308"/>
      <c r="H75" s="260">
        <v>72007315</v>
      </c>
      <c r="I75" s="178">
        <v>42552</v>
      </c>
      <c r="J75" s="20">
        <v>174.44</v>
      </c>
      <c r="K75" s="20">
        <v>0</v>
      </c>
      <c r="L75" s="18"/>
      <c r="M75" s="20">
        <v>174.44</v>
      </c>
      <c r="N75" s="20">
        <f t="shared" ref="N75:N81" si="5">J75-L75-M75</f>
        <v>0</v>
      </c>
      <c r="O75" s="18"/>
      <c r="P75" s="177"/>
    </row>
    <row r="76" spans="1:16">
      <c r="A76" s="273"/>
      <c r="B76" s="314"/>
      <c r="C76" s="315"/>
      <c r="D76" s="316"/>
      <c r="E76" s="308"/>
      <c r="F76" s="307"/>
      <c r="G76" s="308"/>
      <c r="H76" s="260">
        <v>72007319</v>
      </c>
      <c r="I76" s="178">
        <v>42577</v>
      </c>
      <c r="J76" s="20">
        <v>64.61</v>
      </c>
      <c r="K76" s="20"/>
      <c r="L76" s="18"/>
      <c r="M76" s="20">
        <v>64.61</v>
      </c>
      <c r="N76" s="20">
        <f t="shared" si="5"/>
        <v>0</v>
      </c>
      <c r="O76" s="18"/>
      <c r="P76" s="177" t="s">
        <v>187</v>
      </c>
    </row>
    <row r="77" spans="1:16">
      <c r="A77" s="273"/>
      <c r="B77" s="314"/>
      <c r="C77" s="315"/>
      <c r="D77" s="316"/>
      <c r="E77" s="308"/>
      <c r="F77" s="307"/>
      <c r="G77" s="308"/>
      <c r="H77" s="260">
        <v>72007316</v>
      </c>
      <c r="I77" s="178">
        <v>42577</v>
      </c>
      <c r="J77" s="20">
        <v>109.84</v>
      </c>
      <c r="K77" s="20">
        <v>0</v>
      </c>
      <c r="L77" s="18"/>
      <c r="M77" s="20">
        <v>109.84</v>
      </c>
      <c r="N77" s="20">
        <f t="shared" si="5"/>
        <v>0</v>
      </c>
      <c r="O77" s="18"/>
      <c r="P77" s="177"/>
    </row>
    <row r="78" spans="1:16">
      <c r="A78" s="273"/>
      <c r="B78" s="314"/>
      <c r="C78" s="315"/>
      <c r="D78" s="316"/>
      <c r="E78" s="308"/>
      <c r="F78" s="307"/>
      <c r="G78" s="308"/>
      <c r="H78" s="260">
        <v>72007472</v>
      </c>
      <c r="I78" s="178">
        <v>42613</v>
      </c>
      <c r="J78" s="20">
        <v>16862.34</v>
      </c>
      <c r="K78" s="20">
        <v>14924.14</v>
      </c>
      <c r="L78" s="18"/>
      <c r="M78" s="20">
        <v>1938.2</v>
      </c>
      <c r="N78" s="20">
        <f t="shared" si="5"/>
        <v>14924.14</v>
      </c>
      <c r="O78" s="18"/>
      <c r="P78" s="177"/>
    </row>
    <row r="79" spans="1:16">
      <c r="A79" s="273"/>
      <c r="B79" s="314"/>
      <c r="C79" s="315"/>
      <c r="D79" s="316"/>
      <c r="E79" s="308"/>
      <c r="F79" s="307"/>
      <c r="G79" s="308"/>
      <c r="H79" s="260">
        <v>72007477</v>
      </c>
      <c r="I79" s="178">
        <v>42612</v>
      </c>
      <c r="J79" s="20">
        <v>577</v>
      </c>
      <c r="K79" s="20">
        <v>577</v>
      </c>
      <c r="L79" s="18"/>
      <c r="M79" s="20"/>
      <c r="N79" s="20">
        <f t="shared" si="5"/>
        <v>577</v>
      </c>
      <c r="O79" s="18"/>
      <c r="P79" s="177" t="s">
        <v>187</v>
      </c>
    </row>
    <row r="80" spans="1:16">
      <c r="A80" s="273"/>
      <c r="B80" s="314"/>
      <c r="C80" s="315"/>
      <c r="D80" s="316"/>
      <c r="E80" s="308"/>
      <c r="F80" s="307"/>
      <c r="G80" s="308"/>
      <c r="H80" s="260">
        <v>72007475</v>
      </c>
      <c r="I80" s="178">
        <v>42613</v>
      </c>
      <c r="J80" s="20">
        <v>969.1</v>
      </c>
      <c r="K80" s="20">
        <v>0</v>
      </c>
      <c r="L80" s="18"/>
      <c r="M80" s="20">
        <v>969.1</v>
      </c>
      <c r="N80" s="20">
        <f t="shared" si="5"/>
        <v>0</v>
      </c>
      <c r="O80" s="18"/>
      <c r="P80" s="177"/>
    </row>
    <row r="81" spans="1:17" ht="15" customHeight="1">
      <c r="A81" s="273"/>
      <c r="B81" s="314"/>
      <c r="C81" s="315"/>
      <c r="D81" s="316"/>
      <c r="E81" s="308"/>
      <c r="F81" s="307"/>
      <c r="G81" s="308"/>
      <c r="H81" s="260"/>
      <c r="I81" s="167"/>
      <c r="J81" s="20"/>
      <c r="K81" s="20"/>
      <c r="L81" s="18"/>
      <c r="M81" s="20"/>
      <c r="N81" s="20">
        <f t="shared" si="5"/>
        <v>0</v>
      </c>
      <c r="O81" s="18"/>
      <c r="P81" s="177"/>
    </row>
    <row r="82" spans="1:17">
      <c r="A82" s="58"/>
      <c r="B82" s="241" t="s">
        <v>13</v>
      </c>
      <c r="C82" s="242"/>
      <c r="D82" s="243"/>
      <c r="E82" s="239"/>
      <c r="F82" s="238"/>
      <c r="G82" s="239"/>
      <c r="H82" s="260"/>
      <c r="I82" s="167"/>
      <c r="J82" s="24">
        <f>SUM(J74:J81)</f>
        <v>18944.699999999997</v>
      </c>
      <c r="K82" s="24">
        <f>SUM(K74:K81)</f>
        <v>15501.14</v>
      </c>
      <c r="L82" s="24">
        <f>SUM(L74:L81)</f>
        <v>0</v>
      </c>
      <c r="M82" s="24">
        <f>SUM(M74:M81)</f>
        <v>3443.56</v>
      </c>
      <c r="N82" s="24">
        <f>SUM(N74:N81)</f>
        <v>15501.14</v>
      </c>
      <c r="O82" s="21">
        <v>0</v>
      </c>
      <c r="Q82" s="2"/>
    </row>
    <row r="83" spans="1:17" ht="12.75" customHeight="1">
      <c r="A83" s="321">
        <v>12</v>
      </c>
      <c r="B83" s="309" t="s">
        <v>46</v>
      </c>
      <c r="C83" s="280" t="s">
        <v>19</v>
      </c>
      <c r="D83" s="287">
        <v>821</v>
      </c>
      <c r="E83" s="287" t="s">
        <v>99</v>
      </c>
      <c r="F83" s="280" t="s">
        <v>19</v>
      </c>
      <c r="G83" s="287" t="s">
        <v>49</v>
      </c>
      <c r="H83" s="264">
        <v>7977</v>
      </c>
      <c r="I83" s="178">
        <v>42613</v>
      </c>
      <c r="J83" s="20">
        <v>1515.6</v>
      </c>
      <c r="K83" s="20">
        <v>1515.6</v>
      </c>
      <c r="L83" s="21"/>
      <c r="M83" s="20"/>
      <c r="N83" s="20">
        <f t="shared" ref="N83:N88" si="6">J83-L83-M83</f>
        <v>1515.6</v>
      </c>
      <c r="O83" s="21"/>
      <c r="P83" s="177" t="s">
        <v>187</v>
      </c>
    </row>
    <row r="84" spans="1:17">
      <c r="A84" s="322"/>
      <c r="B84" s="310"/>
      <c r="C84" s="281"/>
      <c r="D84" s="288"/>
      <c r="E84" s="288"/>
      <c r="F84" s="281"/>
      <c r="G84" s="288"/>
      <c r="H84" s="264">
        <v>7978</v>
      </c>
      <c r="I84" s="178">
        <v>42613</v>
      </c>
      <c r="J84" s="20">
        <v>4406.83</v>
      </c>
      <c r="K84" s="20">
        <v>4406.83</v>
      </c>
      <c r="L84" s="21"/>
      <c r="M84" s="20"/>
      <c r="N84" s="20">
        <f t="shared" si="6"/>
        <v>4406.83</v>
      </c>
      <c r="O84" s="21"/>
      <c r="P84" s="177" t="s">
        <v>187</v>
      </c>
    </row>
    <row r="85" spans="1:17">
      <c r="A85" s="322"/>
      <c r="B85" s="310"/>
      <c r="C85" s="281"/>
      <c r="D85" s="288"/>
      <c r="E85" s="288"/>
      <c r="F85" s="281"/>
      <c r="G85" s="288"/>
      <c r="H85" s="264">
        <v>7979</v>
      </c>
      <c r="I85" s="178">
        <v>42613</v>
      </c>
      <c r="J85" s="20">
        <v>106.91</v>
      </c>
      <c r="K85" s="20">
        <v>106.91</v>
      </c>
      <c r="L85" s="21"/>
      <c r="M85" s="20"/>
      <c r="N85" s="20">
        <f t="shared" si="6"/>
        <v>106.91</v>
      </c>
      <c r="O85" s="21"/>
      <c r="P85" s="177" t="s">
        <v>187</v>
      </c>
    </row>
    <row r="86" spans="1:17">
      <c r="A86" s="322"/>
      <c r="B86" s="310"/>
      <c r="C86" s="281"/>
      <c r="D86" s="288"/>
      <c r="E86" s="288"/>
      <c r="F86" s="281"/>
      <c r="G86" s="288"/>
      <c r="H86" s="264">
        <v>7980</v>
      </c>
      <c r="I86" s="178">
        <v>42613</v>
      </c>
      <c r="J86" s="20">
        <v>14319.24</v>
      </c>
      <c r="K86" s="20">
        <v>14319.24</v>
      </c>
      <c r="L86" s="21"/>
      <c r="M86" s="20"/>
      <c r="N86" s="20">
        <f t="shared" si="6"/>
        <v>14319.24</v>
      </c>
      <c r="O86" s="21"/>
      <c r="P86" s="177" t="s">
        <v>187</v>
      </c>
    </row>
    <row r="87" spans="1:17">
      <c r="A87" s="322"/>
      <c r="B87" s="310"/>
      <c r="C87" s="281"/>
      <c r="D87" s="288"/>
      <c r="E87" s="288"/>
      <c r="F87" s="281"/>
      <c r="G87" s="288"/>
      <c r="H87" s="264"/>
      <c r="I87" s="178"/>
      <c r="J87" s="20"/>
      <c r="K87" s="20"/>
      <c r="L87" s="21"/>
      <c r="M87" s="20"/>
      <c r="N87" s="20">
        <f t="shared" si="6"/>
        <v>0</v>
      </c>
      <c r="O87" s="21"/>
      <c r="P87" s="177"/>
    </row>
    <row r="88" spans="1:17">
      <c r="A88" s="322"/>
      <c r="B88" s="310"/>
      <c r="C88" s="281"/>
      <c r="D88" s="288"/>
      <c r="E88" s="288"/>
      <c r="F88" s="281"/>
      <c r="G88" s="288"/>
      <c r="H88" s="264"/>
      <c r="I88" s="178"/>
      <c r="J88" s="20"/>
      <c r="K88" s="197"/>
      <c r="L88" s="21"/>
      <c r="M88" s="20"/>
      <c r="N88" s="20">
        <f t="shared" si="6"/>
        <v>0</v>
      </c>
      <c r="O88" s="21"/>
      <c r="P88" s="177" t="s">
        <v>187</v>
      </c>
    </row>
    <row r="89" spans="1:17">
      <c r="A89" s="105"/>
      <c r="B89" s="231" t="s">
        <v>13</v>
      </c>
      <c r="C89" s="119"/>
      <c r="D89" s="84"/>
      <c r="E89" s="104"/>
      <c r="F89" s="157"/>
      <c r="G89" s="104"/>
      <c r="H89" s="26"/>
      <c r="I89" s="30"/>
      <c r="J89" s="24">
        <f>SUM(J83:J88)</f>
        <v>20348.580000000002</v>
      </c>
      <c r="K89" s="24">
        <f>SUM(K83:K88)</f>
        <v>20348.580000000002</v>
      </c>
      <c r="L89" s="24">
        <f>SUM(L83:L88)</f>
        <v>0</v>
      </c>
      <c r="M89" s="24">
        <f>SUM(M83:M88)</f>
        <v>0</v>
      </c>
      <c r="N89" s="24">
        <f>SUM(N83:N88)</f>
        <v>20348.580000000002</v>
      </c>
      <c r="O89" s="29">
        <v>0</v>
      </c>
      <c r="Q89" s="2"/>
    </row>
    <row r="90" spans="1:17">
      <c r="A90" s="321">
        <v>13</v>
      </c>
      <c r="B90" s="309" t="s">
        <v>52</v>
      </c>
      <c r="C90" s="280" t="s">
        <v>23</v>
      </c>
      <c r="D90" s="287">
        <v>645</v>
      </c>
      <c r="E90" s="287" t="s">
        <v>99</v>
      </c>
      <c r="F90" s="280" t="s">
        <v>23</v>
      </c>
      <c r="G90" s="287" t="s">
        <v>24</v>
      </c>
      <c r="H90" s="260">
        <v>159</v>
      </c>
      <c r="I90" s="178">
        <v>42613</v>
      </c>
      <c r="J90" s="20">
        <v>193.82</v>
      </c>
      <c r="K90" s="200">
        <v>0</v>
      </c>
      <c r="L90" s="201"/>
      <c r="M90" s="20">
        <v>193.82</v>
      </c>
      <c r="N90" s="20">
        <f t="shared" ref="N90:N98" si="7">J90-L90-M90</f>
        <v>0</v>
      </c>
      <c r="O90" s="21"/>
      <c r="P90" s="177" t="s">
        <v>187</v>
      </c>
    </row>
    <row r="91" spans="1:17">
      <c r="A91" s="322"/>
      <c r="B91" s="310"/>
      <c r="C91" s="281"/>
      <c r="D91" s="288"/>
      <c r="E91" s="288"/>
      <c r="F91" s="281"/>
      <c r="G91" s="288"/>
      <c r="H91" s="260">
        <v>125</v>
      </c>
      <c r="I91" s="178">
        <v>42598</v>
      </c>
      <c r="J91" s="20">
        <v>155.05000000000001</v>
      </c>
      <c r="K91" s="20">
        <v>155.05000000000001</v>
      </c>
      <c r="L91" s="201"/>
      <c r="M91" s="21"/>
      <c r="N91" s="20">
        <f t="shared" si="7"/>
        <v>155.05000000000001</v>
      </c>
      <c r="O91" s="21"/>
      <c r="P91" s="177" t="s">
        <v>187</v>
      </c>
    </row>
    <row r="92" spans="1:17">
      <c r="A92" s="322"/>
      <c r="B92" s="310"/>
      <c r="C92" s="281"/>
      <c r="D92" s="288"/>
      <c r="E92" s="288"/>
      <c r="F92" s="281"/>
      <c r="G92" s="288"/>
      <c r="H92" s="260">
        <v>12185</v>
      </c>
      <c r="I92" s="178">
        <v>42611</v>
      </c>
      <c r="J92" s="20">
        <v>142.13</v>
      </c>
      <c r="K92" s="20">
        <v>142.13</v>
      </c>
      <c r="L92" s="197"/>
      <c r="M92" s="20"/>
      <c r="N92" s="20">
        <f t="shared" si="7"/>
        <v>142.13</v>
      </c>
      <c r="O92" s="21"/>
      <c r="P92" s="177" t="s">
        <v>187</v>
      </c>
    </row>
    <row r="93" spans="1:17">
      <c r="A93" s="322"/>
      <c r="B93" s="310"/>
      <c r="C93" s="281"/>
      <c r="D93" s="288"/>
      <c r="E93" s="288"/>
      <c r="F93" s="281"/>
      <c r="G93" s="288"/>
      <c r="H93" s="260">
        <v>12187</v>
      </c>
      <c r="I93" s="178">
        <v>42613</v>
      </c>
      <c r="J93" s="20">
        <v>174.43</v>
      </c>
      <c r="K93" s="20">
        <v>174.43</v>
      </c>
      <c r="L93" s="201"/>
      <c r="M93" s="20"/>
      <c r="N93" s="20">
        <f t="shared" si="7"/>
        <v>174.43</v>
      </c>
      <c r="O93" s="21"/>
      <c r="P93" s="177" t="s">
        <v>187</v>
      </c>
    </row>
    <row r="94" spans="1:17">
      <c r="A94" s="322"/>
      <c r="B94" s="310"/>
      <c r="C94" s="281"/>
      <c r="D94" s="288"/>
      <c r="E94" s="288"/>
      <c r="F94" s="281"/>
      <c r="G94" s="288"/>
      <c r="H94" s="260">
        <v>12188</v>
      </c>
      <c r="I94" s="178">
        <v>42613</v>
      </c>
      <c r="J94" s="20">
        <v>174.43</v>
      </c>
      <c r="K94" s="20">
        <v>174.43</v>
      </c>
      <c r="L94" s="201"/>
      <c r="M94" s="102"/>
      <c r="N94" s="20">
        <f t="shared" si="7"/>
        <v>174.43</v>
      </c>
      <c r="O94" s="102"/>
      <c r="P94" s="177" t="s">
        <v>187</v>
      </c>
    </row>
    <row r="95" spans="1:17">
      <c r="A95" s="322"/>
      <c r="B95" s="310"/>
      <c r="C95" s="281"/>
      <c r="D95" s="288"/>
      <c r="E95" s="288"/>
      <c r="F95" s="281"/>
      <c r="G95" s="288"/>
      <c r="H95" s="260">
        <v>138</v>
      </c>
      <c r="I95" s="178">
        <v>42601</v>
      </c>
      <c r="J95" s="28">
        <v>155.05000000000001</v>
      </c>
      <c r="K95" s="28">
        <v>0</v>
      </c>
      <c r="L95" s="201"/>
      <c r="M95" s="28">
        <v>155.05000000000001</v>
      </c>
      <c r="N95" s="20">
        <f t="shared" si="7"/>
        <v>0</v>
      </c>
      <c r="O95" s="102"/>
      <c r="P95" s="177" t="s">
        <v>187</v>
      </c>
    </row>
    <row r="96" spans="1:17">
      <c r="A96" s="322"/>
      <c r="B96" s="310"/>
      <c r="C96" s="281"/>
      <c r="D96" s="288"/>
      <c r="E96" s="288"/>
      <c r="F96" s="281"/>
      <c r="G96" s="288"/>
      <c r="H96" s="262">
        <v>119</v>
      </c>
      <c r="I96" s="178">
        <v>42613</v>
      </c>
      <c r="J96" s="28">
        <v>14730.32</v>
      </c>
      <c r="K96" s="28">
        <v>12385.34</v>
      </c>
      <c r="L96" s="201"/>
      <c r="M96" s="28">
        <v>2344.98</v>
      </c>
      <c r="N96" s="20">
        <f t="shared" si="7"/>
        <v>12385.34</v>
      </c>
      <c r="O96" s="102"/>
      <c r="P96" s="177"/>
    </row>
    <row r="97" spans="1:17">
      <c r="A97" s="322"/>
      <c r="B97" s="310"/>
      <c r="C97" s="281"/>
      <c r="D97" s="288"/>
      <c r="E97" s="288"/>
      <c r="F97" s="281"/>
      <c r="G97" s="288"/>
      <c r="H97" s="262">
        <v>120</v>
      </c>
      <c r="I97" s="178">
        <v>42613</v>
      </c>
      <c r="J97" s="28">
        <v>10466.280000000001</v>
      </c>
      <c r="K97" s="28">
        <v>10466.280000000001</v>
      </c>
      <c r="L97" s="201"/>
      <c r="M97" s="28"/>
      <c r="N97" s="20">
        <f t="shared" si="7"/>
        <v>10466.280000000001</v>
      </c>
      <c r="O97" s="102"/>
      <c r="P97" s="177"/>
    </row>
    <row r="98" spans="1:17">
      <c r="A98" s="322"/>
      <c r="B98" s="310"/>
      <c r="C98" s="281"/>
      <c r="D98" s="288"/>
      <c r="E98" s="288"/>
      <c r="F98" s="281"/>
      <c r="G98" s="288"/>
      <c r="H98" s="262"/>
      <c r="I98" s="167"/>
      <c r="J98" s="20"/>
      <c r="K98" s="20"/>
      <c r="L98" s="201"/>
      <c r="M98" s="21"/>
      <c r="N98" s="20">
        <f t="shared" si="7"/>
        <v>0</v>
      </c>
      <c r="O98" s="102"/>
      <c r="P98" s="177" t="s">
        <v>187</v>
      </c>
    </row>
    <row r="99" spans="1:17">
      <c r="A99" s="58"/>
      <c r="B99" s="241" t="s">
        <v>13</v>
      </c>
      <c r="C99" s="242"/>
      <c r="D99" s="235"/>
      <c r="E99" s="58"/>
      <c r="F99" s="238"/>
      <c r="G99" s="58"/>
      <c r="H99" s="262"/>
      <c r="I99" s="169"/>
      <c r="J99" s="57">
        <f>SUM(J90:J98)</f>
        <v>26191.510000000002</v>
      </c>
      <c r="K99" s="57">
        <f>SUM(K90:K98)</f>
        <v>23497.660000000003</v>
      </c>
      <c r="L99" s="57">
        <f>SUM(L90:L98)</f>
        <v>0</v>
      </c>
      <c r="M99" s="57">
        <f>SUM(M90:M98)</f>
        <v>2693.85</v>
      </c>
      <c r="N99" s="57">
        <f>SUM(N90:N98)</f>
        <v>23497.660000000003</v>
      </c>
      <c r="O99" s="57">
        <v>0</v>
      </c>
      <c r="Q99" s="2"/>
    </row>
    <row r="100" spans="1:17">
      <c r="A100" s="272">
        <v>14</v>
      </c>
      <c r="B100" s="274" t="s">
        <v>33</v>
      </c>
      <c r="C100" s="276" t="s">
        <v>14</v>
      </c>
      <c r="D100" s="272">
        <v>19</v>
      </c>
      <c r="E100" s="278" t="s">
        <v>99</v>
      </c>
      <c r="F100" s="280" t="s">
        <v>14</v>
      </c>
      <c r="G100" s="352" t="s">
        <v>41</v>
      </c>
      <c r="H100" s="260">
        <v>1476</v>
      </c>
      <c r="I100" s="178">
        <v>42613</v>
      </c>
      <c r="J100" s="20">
        <v>757.56</v>
      </c>
      <c r="K100" s="20">
        <v>757.56</v>
      </c>
      <c r="L100" s="20"/>
      <c r="M100" s="20"/>
      <c r="N100" s="20">
        <f>J100-L100-M100</f>
        <v>757.56</v>
      </c>
      <c r="O100" s="57"/>
      <c r="P100" s="177" t="s">
        <v>187</v>
      </c>
    </row>
    <row r="101" spans="1:17">
      <c r="A101" s="273"/>
      <c r="B101" s="275"/>
      <c r="C101" s="277"/>
      <c r="D101" s="273"/>
      <c r="E101" s="279"/>
      <c r="F101" s="281"/>
      <c r="G101" s="353"/>
      <c r="H101" s="260"/>
      <c r="I101" s="167"/>
      <c r="J101" s="20"/>
      <c r="K101" s="20"/>
      <c r="L101" s="20"/>
      <c r="M101" s="20"/>
      <c r="N101" s="20"/>
      <c r="O101" s="57"/>
    </row>
    <row r="102" spans="1:17" ht="13.5" customHeight="1">
      <c r="A102" s="273"/>
      <c r="B102" s="275"/>
      <c r="C102" s="277"/>
      <c r="D102" s="273"/>
      <c r="E102" s="279"/>
      <c r="F102" s="281"/>
      <c r="G102" s="353"/>
      <c r="H102" s="260"/>
      <c r="I102" s="167"/>
      <c r="J102" s="20"/>
      <c r="K102" s="20"/>
      <c r="L102" s="20"/>
      <c r="M102" s="20"/>
      <c r="N102" s="20"/>
      <c r="O102" s="57"/>
    </row>
    <row r="103" spans="1:17">
      <c r="A103" s="273"/>
      <c r="B103" s="275"/>
      <c r="C103" s="277"/>
      <c r="D103" s="273"/>
      <c r="E103" s="279"/>
      <c r="F103" s="281"/>
      <c r="G103" s="353"/>
      <c r="H103" s="260"/>
      <c r="I103" s="167"/>
      <c r="J103" s="20"/>
      <c r="K103" s="20"/>
      <c r="L103" s="20"/>
      <c r="M103" s="20"/>
      <c r="N103" s="20"/>
      <c r="O103" s="57"/>
    </row>
    <row r="104" spans="1:17">
      <c r="A104" s="193"/>
      <c r="B104" s="241" t="s">
        <v>13</v>
      </c>
      <c r="C104" s="244"/>
      <c r="D104" s="221"/>
      <c r="E104" s="236"/>
      <c r="F104" s="232"/>
      <c r="G104" s="186"/>
      <c r="H104" s="260"/>
      <c r="I104" s="191"/>
      <c r="J104" s="57">
        <f>SUM(J100:J103)</f>
        <v>757.56</v>
      </c>
      <c r="K104" s="57">
        <f>SUM(K100:K103)</f>
        <v>757.56</v>
      </c>
      <c r="L104" s="57">
        <f>SUM(L100:L103)</f>
        <v>0</v>
      </c>
      <c r="M104" s="57">
        <f>SUM(M100:M103)</f>
        <v>0</v>
      </c>
      <c r="N104" s="57">
        <f>SUM(N100:N103)</f>
        <v>757.56</v>
      </c>
      <c r="O104" s="57">
        <v>0</v>
      </c>
    </row>
    <row r="105" spans="1:17" ht="12.75" customHeight="1">
      <c r="A105" s="272">
        <v>15</v>
      </c>
      <c r="B105" s="274" t="s">
        <v>178</v>
      </c>
      <c r="C105" s="276" t="s">
        <v>14</v>
      </c>
      <c r="D105" s="272">
        <v>16</v>
      </c>
      <c r="E105" s="355" t="s">
        <v>149</v>
      </c>
      <c r="F105" s="280" t="s">
        <v>14</v>
      </c>
      <c r="G105" s="352" t="s">
        <v>179</v>
      </c>
      <c r="H105" s="260"/>
      <c r="I105" s="202"/>
      <c r="J105" s="28"/>
      <c r="K105" s="28"/>
      <c r="L105" s="28"/>
      <c r="M105" s="28"/>
      <c r="N105" s="28">
        <f>J105-L105-M105</f>
        <v>0</v>
      </c>
      <c r="O105" s="57"/>
      <c r="P105" s="177" t="s">
        <v>187</v>
      </c>
    </row>
    <row r="106" spans="1:17">
      <c r="A106" s="273"/>
      <c r="B106" s="275"/>
      <c r="C106" s="277"/>
      <c r="D106" s="273"/>
      <c r="E106" s="279"/>
      <c r="F106" s="281"/>
      <c r="G106" s="353"/>
      <c r="H106" s="260"/>
      <c r="I106" s="191"/>
      <c r="J106" s="28"/>
      <c r="K106" s="28"/>
      <c r="L106" s="28"/>
      <c r="M106" s="28"/>
      <c r="N106" s="28"/>
      <c r="O106" s="57"/>
    </row>
    <row r="107" spans="1:17">
      <c r="A107" s="273"/>
      <c r="B107" s="275"/>
      <c r="C107" s="277"/>
      <c r="D107" s="273"/>
      <c r="E107" s="279"/>
      <c r="F107" s="281"/>
      <c r="G107" s="353"/>
      <c r="H107" s="260"/>
      <c r="I107" s="191"/>
      <c r="J107" s="28"/>
      <c r="K107" s="28"/>
      <c r="L107" s="28"/>
      <c r="M107" s="28"/>
      <c r="N107" s="28"/>
      <c r="O107" s="57"/>
    </row>
    <row r="108" spans="1:17">
      <c r="A108" s="194"/>
      <c r="B108" s="224"/>
      <c r="C108" s="226"/>
      <c r="D108" s="222"/>
      <c r="E108" s="228"/>
      <c r="F108" s="230"/>
      <c r="G108" s="353"/>
      <c r="H108" s="260"/>
      <c r="I108" s="191"/>
      <c r="J108" s="28"/>
      <c r="K108" s="28"/>
      <c r="L108" s="28"/>
      <c r="M108" s="28"/>
      <c r="N108" s="28"/>
      <c r="O108" s="57"/>
    </row>
    <row r="109" spans="1:17">
      <c r="A109" s="195"/>
      <c r="B109" s="241" t="s">
        <v>13</v>
      </c>
      <c r="C109" s="244"/>
      <c r="D109" s="221"/>
      <c r="E109" s="236"/>
      <c r="F109" s="232"/>
      <c r="G109" s="186"/>
      <c r="H109" s="260"/>
      <c r="I109" s="191"/>
      <c r="J109" s="57">
        <f>SUM(J105:J107)</f>
        <v>0</v>
      </c>
      <c r="K109" s="57">
        <f>SUM(K105:K107)</f>
        <v>0</v>
      </c>
      <c r="L109" s="57">
        <f>SUM(L105:L107)</f>
        <v>0</v>
      </c>
      <c r="M109" s="57">
        <f>SUM(M105:M107)</f>
        <v>0</v>
      </c>
      <c r="N109" s="57">
        <f>SUM(N105:N107)</f>
        <v>0</v>
      </c>
      <c r="O109" s="57">
        <v>0</v>
      </c>
    </row>
    <row r="110" spans="1:17" ht="12.75" customHeight="1">
      <c r="A110" s="272">
        <v>16</v>
      </c>
      <c r="B110" s="274" t="s">
        <v>34</v>
      </c>
      <c r="C110" s="276" t="s">
        <v>19</v>
      </c>
      <c r="D110" s="272">
        <v>28</v>
      </c>
      <c r="E110" s="287" t="s">
        <v>149</v>
      </c>
      <c r="F110" s="280" t="s">
        <v>19</v>
      </c>
      <c r="G110" s="352" t="s">
        <v>47</v>
      </c>
      <c r="H110" s="260"/>
      <c r="I110" s="178"/>
      <c r="J110" s="28"/>
      <c r="K110" s="28"/>
      <c r="L110" s="28"/>
      <c r="M110" s="28"/>
      <c r="N110" s="28">
        <f>J110-L110-M110</f>
        <v>0</v>
      </c>
      <c r="O110" s="57"/>
      <c r="P110" s="177" t="s">
        <v>187</v>
      </c>
    </row>
    <row r="111" spans="1:17">
      <c r="A111" s="273"/>
      <c r="B111" s="275"/>
      <c r="C111" s="277"/>
      <c r="D111" s="273"/>
      <c r="E111" s="288"/>
      <c r="F111" s="281"/>
      <c r="G111" s="353"/>
      <c r="H111" s="260"/>
      <c r="I111" s="191"/>
      <c r="J111" s="28"/>
      <c r="K111" s="28"/>
      <c r="L111" s="28"/>
      <c r="M111" s="28"/>
      <c r="N111" s="28"/>
      <c r="O111" s="57"/>
    </row>
    <row r="112" spans="1:17">
      <c r="A112" s="273"/>
      <c r="B112" s="275"/>
      <c r="C112" s="277"/>
      <c r="D112" s="273"/>
      <c r="E112" s="288"/>
      <c r="F112" s="281"/>
      <c r="G112" s="353"/>
      <c r="H112" s="260"/>
      <c r="I112" s="191"/>
      <c r="J112" s="28"/>
      <c r="K112" s="28"/>
      <c r="L112" s="28"/>
      <c r="M112" s="28"/>
      <c r="N112" s="28"/>
      <c r="O112" s="57"/>
    </row>
    <row r="113" spans="1:16">
      <c r="A113" s="273"/>
      <c r="B113" s="275"/>
      <c r="C113" s="277"/>
      <c r="D113" s="273"/>
      <c r="E113" s="288"/>
      <c r="F113" s="281"/>
      <c r="G113" s="353"/>
      <c r="H113" s="260"/>
      <c r="I113" s="191"/>
      <c r="J113" s="28"/>
      <c r="K113" s="28"/>
      <c r="L113" s="28"/>
      <c r="M113" s="28"/>
      <c r="N113" s="28"/>
      <c r="O113" s="57"/>
    </row>
    <row r="114" spans="1:16">
      <c r="A114" s="195"/>
      <c r="B114" s="184" t="s">
        <v>13</v>
      </c>
      <c r="C114" s="244"/>
      <c r="D114" s="221"/>
      <c r="E114" s="236"/>
      <c r="F114" s="232"/>
      <c r="G114" s="186"/>
      <c r="H114" s="260"/>
      <c r="I114" s="191"/>
      <c r="J114" s="57">
        <f>SUM(J110:J113)</f>
        <v>0</v>
      </c>
      <c r="K114" s="57">
        <f>SUM(K110:K113)</f>
        <v>0</v>
      </c>
      <c r="L114" s="57">
        <f>SUM(L110:L113)</f>
        <v>0</v>
      </c>
      <c r="M114" s="57">
        <f>SUM(M110:M113)</f>
        <v>0</v>
      </c>
      <c r="N114" s="57">
        <f>SUM(N110:N113)</f>
        <v>0</v>
      </c>
      <c r="O114" s="57">
        <v>0</v>
      </c>
    </row>
    <row r="115" spans="1:16">
      <c r="A115" s="193"/>
      <c r="B115" s="356" t="s">
        <v>69</v>
      </c>
      <c r="C115" s="276" t="s">
        <v>14</v>
      </c>
      <c r="D115" s="272">
        <v>802</v>
      </c>
      <c r="E115" s="355" t="s">
        <v>149</v>
      </c>
      <c r="F115" s="280" t="s">
        <v>14</v>
      </c>
      <c r="G115" s="352" t="s">
        <v>70</v>
      </c>
      <c r="H115" s="260">
        <v>8960118886</v>
      </c>
      <c r="I115" s="178">
        <v>42615</v>
      </c>
      <c r="J115" s="57">
        <v>6396.06</v>
      </c>
      <c r="K115" s="57">
        <v>6241</v>
      </c>
      <c r="L115" s="57"/>
      <c r="M115" s="57">
        <v>155.06</v>
      </c>
      <c r="N115" s="28">
        <f>J115-L115-M115</f>
        <v>6241</v>
      </c>
      <c r="O115" s="57"/>
      <c r="P115" s="177" t="s">
        <v>187</v>
      </c>
    </row>
    <row r="116" spans="1:16">
      <c r="A116" s="194"/>
      <c r="B116" s="357"/>
      <c r="C116" s="277"/>
      <c r="D116" s="273"/>
      <c r="E116" s="279"/>
      <c r="F116" s="281"/>
      <c r="G116" s="353"/>
      <c r="H116" s="260"/>
      <c r="I116" s="178"/>
      <c r="J116" s="57"/>
      <c r="K116" s="57"/>
      <c r="L116" s="57"/>
      <c r="M116" s="57"/>
      <c r="N116" s="28">
        <f>J116-L116-M116</f>
        <v>0</v>
      </c>
      <c r="O116" s="57"/>
      <c r="P116" s="177" t="s">
        <v>187</v>
      </c>
    </row>
    <row r="117" spans="1:16">
      <c r="A117" s="194">
        <v>17</v>
      </c>
      <c r="B117" s="357"/>
      <c r="C117" s="277"/>
      <c r="D117" s="273"/>
      <c r="E117" s="279"/>
      <c r="F117" s="281"/>
      <c r="G117" s="353"/>
      <c r="H117" s="260"/>
      <c r="I117" s="191"/>
      <c r="J117" s="57"/>
      <c r="K117" s="57"/>
      <c r="L117" s="57"/>
      <c r="M117" s="57"/>
      <c r="N117" s="28">
        <f>J117-L117-M117</f>
        <v>0</v>
      </c>
      <c r="O117" s="57"/>
    </row>
    <row r="118" spans="1:16">
      <c r="A118" s="194"/>
      <c r="B118" s="357"/>
      <c r="C118" s="277"/>
      <c r="D118" s="273"/>
      <c r="E118" s="279"/>
      <c r="F118" s="281"/>
      <c r="G118" s="353"/>
      <c r="H118" s="260"/>
      <c r="I118" s="191"/>
      <c r="J118" s="57"/>
      <c r="K118" s="57"/>
      <c r="L118" s="57"/>
      <c r="M118" s="57"/>
      <c r="N118" s="57"/>
      <c r="O118" s="57"/>
    </row>
    <row r="119" spans="1:16">
      <c r="A119" s="196"/>
      <c r="B119" s="357"/>
      <c r="C119" s="277"/>
      <c r="D119" s="273"/>
      <c r="E119" s="279"/>
      <c r="F119" s="281"/>
      <c r="G119" s="354"/>
      <c r="H119" s="260"/>
      <c r="I119" s="191"/>
      <c r="J119" s="57"/>
      <c r="K119" s="57"/>
      <c r="L119" s="57"/>
      <c r="M119" s="57"/>
      <c r="N119" s="57"/>
      <c r="O119" s="57"/>
    </row>
    <row r="120" spans="1:16">
      <c r="A120" s="195"/>
      <c r="B120" s="184" t="s">
        <v>13</v>
      </c>
      <c r="C120" s="225"/>
      <c r="D120" s="221"/>
      <c r="E120" s="227"/>
      <c r="F120" s="229"/>
      <c r="G120" s="254"/>
      <c r="H120" s="265"/>
      <c r="I120" s="203"/>
      <c r="J120" s="57">
        <f>SUM(J115:J119)</f>
        <v>6396.06</v>
      </c>
      <c r="K120" s="57">
        <f>SUM(K115:K119)</f>
        <v>6241</v>
      </c>
      <c r="L120" s="57">
        <f>SUM(L115:L119)</f>
        <v>0</v>
      </c>
      <c r="M120" s="57">
        <f>SUM(M115:M119)</f>
        <v>155.06</v>
      </c>
      <c r="N120" s="57">
        <f>SUM(N115:N119)</f>
        <v>6241</v>
      </c>
      <c r="O120" s="57">
        <v>0</v>
      </c>
    </row>
    <row r="121" spans="1:16" ht="14.25" customHeight="1">
      <c r="A121" s="193"/>
      <c r="B121" s="204" t="s">
        <v>183</v>
      </c>
      <c r="C121" s="225"/>
      <c r="D121" s="221"/>
      <c r="E121" s="358" t="s">
        <v>149</v>
      </c>
      <c r="F121" s="229"/>
      <c r="G121" s="187" t="s">
        <v>185</v>
      </c>
      <c r="H121" s="266">
        <v>26</v>
      </c>
      <c r="I121" s="178">
        <v>42606</v>
      </c>
      <c r="J121" s="20">
        <v>1187.94</v>
      </c>
      <c r="K121" s="20">
        <v>1187.94</v>
      </c>
      <c r="L121" s="20"/>
      <c r="M121" s="20"/>
      <c r="N121" s="20">
        <f>J121-L121-M121</f>
        <v>1187.94</v>
      </c>
      <c r="O121" s="57"/>
      <c r="P121" s="177" t="s">
        <v>187</v>
      </c>
    </row>
    <row r="122" spans="1:16">
      <c r="A122" s="194">
        <v>18</v>
      </c>
      <c r="B122" s="205" t="s">
        <v>184</v>
      </c>
      <c r="C122" s="226" t="s">
        <v>118</v>
      </c>
      <c r="D122" s="222">
        <v>935</v>
      </c>
      <c r="E122" s="288"/>
      <c r="F122" s="230" t="s">
        <v>44</v>
      </c>
      <c r="G122" s="188" t="s">
        <v>186</v>
      </c>
      <c r="H122" s="260">
        <v>29</v>
      </c>
      <c r="I122" s="178">
        <v>42611</v>
      </c>
      <c r="J122" s="57">
        <v>1073.3399999999999</v>
      </c>
      <c r="K122" s="57">
        <v>1073.3399999999999</v>
      </c>
      <c r="L122" s="57"/>
      <c r="M122" s="57"/>
      <c r="N122" s="28">
        <f t="shared" ref="N122:N128" si="8">J122-L122-M122</f>
        <v>1073.3399999999999</v>
      </c>
      <c r="O122" s="57"/>
    </row>
    <row r="123" spans="1:16">
      <c r="A123" s="194"/>
      <c r="B123" s="205" t="s">
        <v>180</v>
      </c>
      <c r="C123" s="226"/>
      <c r="D123" s="222"/>
      <c r="E123" s="288"/>
      <c r="F123" s="230"/>
      <c r="G123" s="188" t="s">
        <v>181</v>
      </c>
      <c r="H123" s="260"/>
      <c r="I123" s="191"/>
      <c r="J123" s="57"/>
      <c r="K123" s="57"/>
      <c r="L123" s="57"/>
      <c r="M123" s="57"/>
      <c r="N123" s="28">
        <f t="shared" si="8"/>
        <v>0</v>
      </c>
      <c r="O123" s="57"/>
    </row>
    <row r="124" spans="1:16">
      <c r="A124" s="196"/>
      <c r="B124" s="177"/>
      <c r="C124" s="179"/>
      <c r="D124" s="251"/>
      <c r="E124" s="288"/>
      <c r="F124" s="246"/>
      <c r="G124" s="189" t="s">
        <v>182</v>
      </c>
      <c r="H124" s="260"/>
      <c r="I124" s="191"/>
      <c r="J124" s="197"/>
      <c r="K124" s="197"/>
      <c r="L124" s="197"/>
      <c r="M124" s="197"/>
      <c r="N124" s="197"/>
      <c r="O124" s="57"/>
    </row>
    <row r="125" spans="1:16">
      <c r="A125" s="195"/>
      <c r="B125" s="185" t="s">
        <v>13</v>
      </c>
      <c r="C125" s="226"/>
      <c r="D125" s="222"/>
      <c r="E125" s="239"/>
      <c r="F125" s="230"/>
      <c r="G125" s="253"/>
      <c r="H125" s="260"/>
      <c r="I125" s="191"/>
      <c r="J125" s="57">
        <f>SUM(J121:J123)</f>
        <v>2261.2799999999997</v>
      </c>
      <c r="K125" s="57">
        <f>SUM(K121:K123)</f>
        <v>2261.2799999999997</v>
      </c>
      <c r="L125" s="57">
        <f>SUM(L121:L123)</f>
        <v>0</v>
      </c>
      <c r="M125" s="57">
        <f>SUM(M121:M123)</f>
        <v>0</v>
      </c>
      <c r="N125" s="57">
        <f>SUM(N121:N123)</f>
        <v>2261.2799999999997</v>
      </c>
      <c r="O125" s="57">
        <v>0</v>
      </c>
    </row>
    <row r="126" spans="1:16" ht="14.25" customHeight="1">
      <c r="A126" s="193"/>
      <c r="B126" s="223"/>
      <c r="C126" s="180"/>
      <c r="D126" s="221"/>
      <c r="E126" s="287" t="s">
        <v>149</v>
      </c>
      <c r="F126" s="229"/>
      <c r="G126" s="252" t="s">
        <v>193</v>
      </c>
      <c r="H126" s="260">
        <v>1116511907</v>
      </c>
      <c r="I126" s="178">
        <v>42612</v>
      </c>
      <c r="J126" s="57">
        <v>2526</v>
      </c>
      <c r="K126" s="57">
        <v>2526</v>
      </c>
      <c r="L126" s="57"/>
      <c r="M126" s="57"/>
      <c r="N126" s="28">
        <f t="shared" si="8"/>
        <v>2526</v>
      </c>
      <c r="O126" s="57"/>
      <c r="P126" s="177" t="s">
        <v>187</v>
      </c>
    </row>
    <row r="127" spans="1:16" ht="15" customHeight="1">
      <c r="A127" s="194">
        <v>19</v>
      </c>
      <c r="B127" s="224" t="s">
        <v>190</v>
      </c>
      <c r="C127" s="206" t="s">
        <v>15</v>
      </c>
      <c r="D127" s="207">
        <v>852</v>
      </c>
      <c r="E127" s="288"/>
      <c r="F127" s="230" t="s">
        <v>192</v>
      </c>
      <c r="G127" s="253" t="s">
        <v>217</v>
      </c>
      <c r="H127" s="260"/>
      <c r="I127" s="178"/>
      <c r="J127" s="57"/>
      <c r="K127" s="57"/>
      <c r="L127" s="57"/>
      <c r="M127" s="57"/>
      <c r="N127" s="28">
        <f>J127-L127-M127</f>
        <v>0</v>
      </c>
      <c r="O127" s="57"/>
    </row>
    <row r="128" spans="1:16">
      <c r="A128" s="194"/>
      <c r="B128" s="224" t="s">
        <v>191</v>
      </c>
      <c r="C128" s="181"/>
      <c r="D128" s="222"/>
      <c r="E128" s="288"/>
      <c r="F128" s="230"/>
      <c r="G128" s="253" t="s">
        <v>181</v>
      </c>
      <c r="H128" s="260"/>
      <c r="I128" s="191"/>
      <c r="J128" s="57"/>
      <c r="K128" s="57"/>
      <c r="L128" s="57"/>
      <c r="M128" s="57"/>
      <c r="N128" s="28">
        <f t="shared" si="8"/>
        <v>0</v>
      </c>
      <c r="O128" s="57"/>
    </row>
    <row r="129" spans="1:17">
      <c r="A129" s="196"/>
      <c r="B129" s="224"/>
      <c r="C129" s="182"/>
      <c r="D129" s="251"/>
      <c r="E129" s="289"/>
      <c r="F129" s="246"/>
      <c r="G129" s="190" t="s">
        <v>194</v>
      </c>
      <c r="H129" s="265"/>
      <c r="I129" s="167"/>
      <c r="J129" s="28"/>
      <c r="K129" s="28"/>
      <c r="L129" s="28"/>
      <c r="M129" s="28"/>
      <c r="N129" s="28">
        <v>0</v>
      </c>
      <c r="O129" s="57"/>
    </row>
    <row r="130" spans="1:17">
      <c r="A130" s="196"/>
      <c r="B130" s="223" t="s">
        <v>13</v>
      </c>
      <c r="C130" s="179"/>
      <c r="D130" s="251"/>
      <c r="E130" s="183"/>
      <c r="F130" s="246"/>
      <c r="G130" s="154"/>
      <c r="H130" s="265"/>
      <c r="I130" s="203"/>
      <c r="J130" s="57">
        <f>SUM(J126:J129)</f>
        <v>2526</v>
      </c>
      <c r="K130" s="57">
        <f>SUM(K126:K129)</f>
        <v>2526</v>
      </c>
      <c r="L130" s="57">
        <f>SUM(L126:L129)</f>
        <v>0</v>
      </c>
      <c r="M130" s="57">
        <f>SUM(M126:M129)</f>
        <v>0</v>
      </c>
      <c r="N130" s="57">
        <f>SUM(N126:N129)</f>
        <v>2526</v>
      </c>
      <c r="O130" s="197"/>
    </row>
    <row r="131" spans="1:17" ht="12.75" customHeight="1">
      <c r="A131" s="193"/>
      <c r="B131" s="223"/>
      <c r="C131" s="180"/>
      <c r="D131" s="221"/>
      <c r="E131" s="287" t="s">
        <v>149</v>
      </c>
      <c r="F131" s="229"/>
      <c r="G131" s="252" t="s">
        <v>197</v>
      </c>
      <c r="H131" s="260"/>
      <c r="I131" s="178"/>
      <c r="J131" s="20"/>
      <c r="K131" s="20"/>
      <c r="L131" s="20"/>
      <c r="M131" s="20"/>
      <c r="N131" s="20">
        <f>J131-L131-M131</f>
        <v>0</v>
      </c>
      <c r="O131" s="24"/>
    </row>
    <row r="132" spans="1:17">
      <c r="A132" s="194">
        <v>20</v>
      </c>
      <c r="B132" s="224" t="s">
        <v>195</v>
      </c>
      <c r="C132" s="206" t="s">
        <v>14</v>
      </c>
      <c r="D132" s="207">
        <v>822</v>
      </c>
      <c r="E132" s="288"/>
      <c r="F132" s="206" t="s">
        <v>14</v>
      </c>
      <c r="G132" s="253" t="s">
        <v>198</v>
      </c>
      <c r="H132" s="260"/>
      <c r="I132" s="178"/>
      <c r="J132" s="28"/>
      <c r="K132" s="28"/>
      <c r="L132" s="28"/>
      <c r="M132" s="57"/>
      <c r="N132" s="28">
        <f>J132-L132-M132</f>
        <v>0</v>
      </c>
      <c r="O132" s="57"/>
    </row>
    <row r="133" spans="1:17" ht="13.5" customHeight="1">
      <c r="A133" s="194"/>
      <c r="B133" s="224" t="s">
        <v>196</v>
      </c>
      <c r="C133" s="181"/>
      <c r="D133" s="222"/>
      <c r="E133" s="288"/>
      <c r="F133" s="230"/>
      <c r="G133" s="253" t="s">
        <v>199</v>
      </c>
      <c r="H133" s="260"/>
      <c r="I133" s="191"/>
      <c r="J133" s="57"/>
      <c r="K133" s="57"/>
      <c r="L133" s="57"/>
      <c r="M133" s="57"/>
      <c r="N133" s="28">
        <f>J133-L133-M133</f>
        <v>0</v>
      </c>
      <c r="O133" s="57"/>
      <c r="Q133" s="2"/>
    </row>
    <row r="134" spans="1:17" ht="15.75" customHeight="1">
      <c r="A134" s="196"/>
      <c r="B134" s="231"/>
      <c r="C134" s="182"/>
      <c r="D134" s="251"/>
      <c r="E134" s="289"/>
      <c r="F134" s="246"/>
      <c r="G134" s="190" t="s">
        <v>200</v>
      </c>
      <c r="H134" s="260"/>
      <c r="I134" s="191"/>
      <c r="J134" s="57"/>
      <c r="K134" s="57"/>
      <c r="L134" s="57"/>
      <c r="M134" s="57"/>
      <c r="N134" s="28">
        <f>J134-L134-M134</f>
        <v>0</v>
      </c>
      <c r="O134" s="57"/>
      <c r="Q134" s="2"/>
    </row>
    <row r="135" spans="1:17">
      <c r="A135" s="196"/>
      <c r="B135" s="223" t="s">
        <v>13</v>
      </c>
      <c r="C135" s="179"/>
      <c r="D135" s="251"/>
      <c r="E135" s="183"/>
      <c r="F135" s="246"/>
      <c r="G135" s="254"/>
      <c r="H135" s="265"/>
      <c r="I135" s="191"/>
      <c r="J135" s="57">
        <f>SUM(J131:J134)</f>
        <v>0</v>
      </c>
      <c r="K135" s="57">
        <f>SUM(K131:K134)</f>
        <v>0</v>
      </c>
      <c r="L135" s="57">
        <f>SUM(L131:L134)</f>
        <v>0</v>
      </c>
      <c r="M135" s="57">
        <f>SUM(M131:M134)</f>
        <v>0</v>
      </c>
      <c r="N135" s="57">
        <f>SUM(N131:N134)</f>
        <v>0</v>
      </c>
      <c r="O135" s="57"/>
      <c r="P135" s="2"/>
      <c r="Q135" s="2"/>
    </row>
    <row r="136" spans="1:17">
      <c r="A136" s="193"/>
      <c r="B136" s="223"/>
      <c r="C136" s="180"/>
      <c r="D136" s="221"/>
      <c r="E136" s="287" t="s">
        <v>149</v>
      </c>
      <c r="F136" s="229"/>
      <c r="G136" s="252" t="s">
        <v>202</v>
      </c>
      <c r="H136" s="260">
        <v>98</v>
      </c>
      <c r="I136" s="178">
        <v>42613</v>
      </c>
      <c r="J136" s="28">
        <v>10872.75</v>
      </c>
      <c r="K136" s="28">
        <v>10872.75</v>
      </c>
      <c r="L136" s="28"/>
      <c r="M136" s="28"/>
      <c r="N136" s="28">
        <f>J136-L136-M136</f>
        <v>10872.75</v>
      </c>
      <c r="O136" s="57"/>
      <c r="P136" s="24" t="e">
        <f>P16+P27+P32+P38+P43+P48+P53+P58+P69+P73+P82+P89+P99+P104+#REF!+P109+P114+P120+P125+P130+P135</f>
        <v>#REF!</v>
      </c>
    </row>
    <row r="137" spans="1:17" ht="15.75" customHeight="1">
      <c r="A137" s="194">
        <v>21</v>
      </c>
      <c r="B137" s="224" t="s">
        <v>201</v>
      </c>
      <c r="C137" s="206" t="s">
        <v>14</v>
      </c>
      <c r="D137" s="207">
        <v>639</v>
      </c>
      <c r="E137" s="288"/>
      <c r="F137" s="206" t="s">
        <v>14</v>
      </c>
      <c r="G137" s="253" t="s">
        <v>203</v>
      </c>
      <c r="H137" s="260"/>
      <c r="I137" s="191"/>
      <c r="J137" s="57"/>
      <c r="K137" s="57"/>
      <c r="L137" s="57"/>
      <c r="M137" s="57"/>
      <c r="N137" s="28">
        <f>J137-L137-M137</f>
        <v>0</v>
      </c>
      <c r="O137" s="57"/>
    </row>
    <row r="138" spans="1:17">
      <c r="A138" s="194"/>
      <c r="B138" s="224"/>
      <c r="C138" s="181"/>
      <c r="D138" s="222"/>
      <c r="E138" s="288"/>
      <c r="F138" s="230"/>
      <c r="G138" s="253" t="s">
        <v>199</v>
      </c>
      <c r="H138" s="260"/>
      <c r="I138" s="191"/>
      <c r="J138" s="57"/>
      <c r="K138" s="57"/>
      <c r="L138" s="57"/>
      <c r="M138" s="57"/>
      <c r="N138" s="28">
        <f>J138-L138-M138</f>
        <v>0</v>
      </c>
      <c r="O138" s="57"/>
    </row>
    <row r="139" spans="1:17">
      <c r="A139" s="196"/>
      <c r="B139" s="231"/>
      <c r="C139" s="182"/>
      <c r="D139" s="251"/>
      <c r="E139" s="289"/>
      <c r="F139" s="246"/>
      <c r="G139" s="190" t="s">
        <v>204</v>
      </c>
      <c r="H139" s="260"/>
      <c r="I139" s="191"/>
      <c r="J139" s="57"/>
      <c r="K139" s="57"/>
      <c r="L139" s="57"/>
      <c r="M139" s="57"/>
      <c r="N139" s="28">
        <f>J139-L139-M139</f>
        <v>0</v>
      </c>
      <c r="O139" s="57"/>
    </row>
    <row r="140" spans="1:17">
      <c r="A140" s="196"/>
      <c r="B140" s="255" t="s">
        <v>13</v>
      </c>
      <c r="C140" s="179"/>
      <c r="D140" s="251"/>
      <c r="E140" s="183"/>
      <c r="F140" s="246"/>
      <c r="G140" s="254"/>
      <c r="H140" s="265"/>
      <c r="I140" s="191"/>
      <c r="J140" s="57">
        <f>SUM(J136:J139)</f>
        <v>10872.75</v>
      </c>
      <c r="K140" s="57">
        <f>SUM(K136:K139)</f>
        <v>10872.75</v>
      </c>
      <c r="L140" s="57">
        <f>SUM(L136:L139)</f>
        <v>0</v>
      </c>
      <c r="M140" s="57">
        <f>SUM(M136:M139)</f>
        <v>0</v>
      </c>
      <c r="N140" s="57">
        <f>SUM(N136:N139)</f>
        <v>10872.75</v>
      </c>
      <c r="O140" s="57"/>
    </row>
    <row r="141" spans="1:17" hidden="1">
      <c r="A141" s="193"/>
      <c r="B141" s="223"/>
      <c r="C141" s="180"/>
      <c r="D141" s="221"/>
      <c r="E141" s="287" t="s">
        <v>149</v>
      </c>
      <c r="F141" s="229"/>
      <c r="G141" s="252" t="s">
        <v>207</v>
      </c>
      <c r="H141" s="260"/>
      <c r="I141" s="202"/>
      <c r="J141" s="28"/>
      <c r="K141" s="28"/>
      <c r="L141" s="28"/>
      <c r="M141" s="28"/>
      <c r="N141" s="28">
        <f>J141-L141-M141</f>
        <v>0</v>
      </c>
      <c r="O141" s="57"/>
    </row>
    <row r="142" spans="1:17" ht="12" hidden="1" customHeight="1">
      <c r="A142" s="194">
        <v>23</v>
      </c>
      <c r="B142" s="224" t="s">
        <v>205</v>
      </c>
      <c r="C142" s="206" t="s">
        <v>14</v>
      </c>
      <c r="D142" s="207">
        <v>868</v>
      </c>
      <c r="E142" s="288"/>
      <c r="F142" s="206" t="s">
        <v>14</v>
      </c>
      <c r="G142" s="253" t="s">
        <v>208</v>
      </c>
      <c r="H142" s="260"/>
      <c r="I142" s="191"/>
      <c r="J142" s="57"/>
      <c r="K142" s="57"/>
      <c r="L142" s="57"/>
      <c r="M142" s="57"/>
      <c r="N142" s="28">
        <f>J142-L142-M142</f>
        <v>0</v>
      </c>
      <c r="O142" s="57"/>
    </row>
    <row r="143" spans="1:17" hidden="1">
      <c r="A143" s="194"/>
      <c r="B143" s="224" t="s">
        <v>206</v>
      </c>
      <c r="C143" s="181"/>
      <c r="D143" s="222"/>
      <c r="E143" s="288"/>
      <c r="F143" s="230"/>
      <c r="G143" s="253" t="s">
        <v>199</v>
      </c>
      <c r="H143" s="260"/>
      <c r="I143" s="191"/>
      <c r="J143" s="57"/>
      <c r="K143" s="57"/>
      <c r="L143" s="57"/>
      <c r="M143" s="57"/>
      <c r="N143" s="28">
        <f>J143-L143-M143</f>
        <v>0</v>
      </c>
      <c r="O143" s="57"/>
    </row>
    <row r="144" spans="1:17" hidden="1">
      <c r="A144" s="196"/>
      <c r="B144" s="231"/>
      <c r="C144" s="182"/>
      <c r="D144" s="251"/>
      <c r="E144" s="289"/>
      <c r="F144" s="246"/>
      <c r="G144" s="190" t="s">
        <v>209</v>
      </c>
      <c r="H144" s="260"/>
      <c r="I144" s="191"/>
      <c r="J144" s="57"/>
      <c r="K144" s="57"/>
      <c r="L144" s="57"/>
      <c r="M144" s="57"/>
      <c r="N144" s="28">
        <f>J144-L144-M144</f>
        <v>0</v>
      </c>
      <c r="O144" s="57"/>
    </row>
    <row r="145" spans="1:15" hidden="1">
      <c r="A145" s="196"/>
      <c r="B145" s="223" t="s">
        <v>13</v>
      </c>
      <c r="C145" s="179"/>
      <c r="D145" s="251"/>
      <c r="E145" s="183"/>
      <c r="F145" s="246"/>
      <c r="G145" s="254"/>
      <c r="H145" s="265"/>
      <c r="I145" s="191"/>
      <c r="J145" s="57">
        <f>SUM(J141:J144)</f>
        <v>0</v>
      </c>
      <c r="K145" s="57">
        <f>SUM(K141:K144)</f>
        <v>0</v>
      </c>
      <c r="L145" s="57">
        <f>SUM(L141:L144)</f>
        <v>0</v>
      </c>
      <c r="M145" s="57">
        <f>SUM(M141:M144)</f>
        <v>0</v>
      </c>
      <c r="N145" s="57">
        <f>SUM(N141:N144)</f>
        <v>0</v>
      </c>
      <c r="O145" s="57"/>
    </row>
    <row r="146" spans="1:15" hidden="1">
      <c r="A146" s="193"/>
      <c r="B146" s="223"/>
      <c r="C146" s="180"/>
      <c r="D146" s="221"/>
      <c r="E146" s="287" t="s">
        <v>149</v>
      </c>
      <c r="F146" s="229"/>
      <c r="G146" s="252" t="s">
        <v>216</v>
      </c>
      <c r="H146" s="260"/>
      <c r="I146" s="202"/>
      <c r="J146" s="28"/>
      <c r="K146" s="28"/>
      <c r="L146" s="28"/>
      <c r="M146" s="28"/>
      <c r="N146" s="28">
        <f>J146-L146-M146</f>
        <v>0</v>
      </c>
      <c r="O146" s="57"/>
    </row>
    <row r="147" spans="1:15" ht="15.75" hidden="1" customHeight="1">
      <c r="A147" s="194">
        <v>24</v>
      </c>
      <c r="B147" s="224" t="s">
        <v>210</v>
      </c>
      <c r="C147" s="206" t="s">
        <v>14</v>
      </c>
      <c r="D147" s="207">
        <v>3</v>
      </c>
      <c r="E147" s="288"/>
      <c r="F147" s="206" t="s">
        <v>14</v>
      </c>
      <c r="G147" s="253" t="s">
        <v>218</v>
      </c>
      <c r="H147" s="260"/>
      <c r="I147" s="191"/>
      <c r="J147" s="57"/>
      <c r="K147" s="57"/>
      <c r="L147" s="57"/>
      <c r="M147" s="57"/>
      <c r="N147" s="28">
        <f>J147-L147-M147</f>
        <v>0</v>
      </c>
      <c r="O147" s="57"/>
    </row>
    <row r="148" spans="1:15" hidden="1">
      <c r="A148" s="194"/>
      <c r="B148" s="224" t="s">
        <v>211</v>
      </c>
      <c r="C148" s="181"/>
      <c r="D148" s="222"/>
      <c r="E148" s="288"/>
      <c r="F148" s="230"/>
      <c r="G148" s="253" t="s">
        <v>199</v>
      </c>
      <c r="H148" s="260"/>
      <c r="I148" s="191"/>
      <c r="J148" s="57"/>
      <c r="K148" s="57"/>
      <c r="L148" s="57"/>
      <c r="M148" s="57"/>
      <c r="N148" s="28">
        <f>J148-L148-M148</f>
        <v>0</v>
      </c>
      <c r="O148" s="57"/>
    </row>
    <row r="149" spans="1:15" hidden="1">
      <c r="A149" s="196"/>
      <c r="B149" s="231"/>
      <c r="C149" s="182"/>
      <c r="D149" s="251"/>
      <c r="E149" s="289"/>
      <c r="F149" s="246"/>
      <c r="G149" s="190" t="s">
        <v>219</v>
      </c>
      <c r="H149" s="260"/>
      <c r="I149" s="191"/>
      <c r="J149" s="57"/>
      <c r="K149" s="57"/>
      <c r="L149" s="57"/>
      <c r="M149" s="57"/>
      <c r="N149" s="28">
        <f>J149-L149-M149</f>
        <v>0</v>
      </c>
      <c r="O149" s="57"/>
    </row>
    <row r="150" spans="1:15" hidden="1">
      <c r="A150" s="196"/>
      <c r="B150" s="241" t="s">
        <v>13</v>
      </c>
      <c r="C150" s="179"/>
      <c r="D150" s="251"/>
      <c r="E150" s="183"/>
      <c r="F150" s="246"/>
      <c r="G150" s="254"/>
      <c r="H150" s="265"/>
      <c r="I150" s="191"/>
      <c r="J150" s="57">
        <f>SUM(J146:J149)</f>
        <v>0</v>
      </c>
      <c r="K150" s="57">
        <f>SUM(K146:K149)</f>
        <v>0</v>
      </c>
      <c r="L150" s="57">
        <f>SUM(L146:L149)</f>
        <v>0</v>
      </c>
      <c r="M150" s="57">
        <f>SUM(M146:M149)</f>
        <v>0</v>
      </c>
      <c r="N150" s="57">
        <f>SUM(N146:N149)</f>
        <v>0</v>
      </c>
      <c r="O150" s="57"/>
    </row>
    <row r="151" spans="1:15" hidden="1">
      <c r="A151" s="193"/>
      <c r="B151" s="223"/>
      <c r="C151" s="180"/>
      <c r="D151" s="221"/>
      <c r="E151" s="287" t="s">
        <v>149</v>
      </c>
      <c r="F151" s="229"/>
      <c r="G151" s="252" t="s">
        <v>213</v>
      </c>
      <c r="H151" s="260"/>
      <c r="I151" s="202"/>
      <c r="J151" s="28"/>
      <c r="K151" s="28"/>
      <c r="L151" s="28"/>
      <c r="M151" s="28"/>
      <c r="N151" s="28">
        <f>J151-L151-M151</f>
        <v>0</v>
      </c>
      <c r="O151" s="57"/>
    </row>
    <row r="152" spans="1:15" ht="13.5" hidden="1" customHeight="1">
      <c r="A152" s="194">
        <v>25</v>
      </c>
      <c r="B152" s="224" t="s">
        <v>212</v>
      </c>
      <c r="C152" s="206" t="s">
        <v>19</v>
      </c>
      <c r="D152" s="207">
        <v>915</v>
      </c>
      <c r="E152" s="288"/>
      <c r="F152" s="206" t="s">
        <v>19</v>
      </c>
      <c r="G152" s="253" t="s">
        <v>214</v>
      </c>
      <c r="H152" s="260"/>
      <c r="I152" s="191"/>
      <c r="J152" s="57"/>
      <c r="K152" s="57"/>
      <c r="L152" s="57"/>
      <c r="M152" s="57"/>
      <c r="N152" s="28">
        <f>J152-L152-M152</f>
        <v>0</v>
      </c>
      <c r="O152" s="197"/>
    </row>
    <row r="153" spans="1:15" hidden="1">
      <c r="A153" s="194"/>
      <c r="B153" s="224"/>
      <c r="C153" s="181"/>
      <c r="D153" s="222"/>
      <c r="E153" s="288"/>
      <c r="F153" s="230"/>
      <c r="G153" s="253" t="s">
        <v>199</v>
      </c>
      <c r="H153" s="260"/>
      <c r="I153" s="191"/>
      <c r="J153" s="57"/>
      <c r="K153" s="57"/>
      <c r="L153" s="57"/>
      <c r="M153" s="57"/>
      <c r="N153" s="28">
        <f>J153-L153-M153</f>
        <v>0</v>
      </c>
      <c r="O153" s="197"/>
    </row>
    <row r="154" spans="1:15" hidden="1">
      <c r="A154" s="196"/>
      <c r="B154" s="231"/>
      <c r="C154" s="182"/>
      <c r="D154" s="251"/>
      <c r="E154" s="289"/>
      <c r="F154" s="246"/>
      <c r="G154" s="190" t="s">
        <v>215</v>
      </c>
      <c r="H154" s="260"/>
      <c r="I154" s="191"/>
      <c r="J154" s="57"/>
      <c r="K154" s="57"/>
      <c r="L154" s="57"/>
      <c r="M154" s="57"/>
      <c r="N154" s="28">
        <f>J154-L154-M154</f>
        <v>0</v>
      </c>
      <c r="O154" s="197"/>
    </row>
    <row r="155" spans="1:15" hidden="1">
      <c r="A155" s="196"/>
      <c r="B155" s="241" t="s">
        <v>13</v>
      </c>
      <c r="C155" s="179"/>
      <c r="D155" s="251"/>
      <c r="E155" s="183"/>
      <c r="F155" s="246"/>
      <c r="G155" s="254"/>
      <c r="H155" s="265"/>
      <c r="I155" s="191"/>
      <c r="J155" s="57">
        <f>SUM(J151:J154)</f>
        <v>0</v>
      </c>
      <c r="K155" s="57">
        <f>SUM(K151:K154)</f>
        <v>0</v>
      </c>
      <c r="L155" s="57">
        <f>SUM(L151:L154)</f>
        <v>0</v>
      </c>
      <c r="M155" s="57">
        <f>SUM(M151:M154)</f>
        <v>0</v>
      </c>
      <c r="N155" s="57">
        <f>SUM(N151:N154)</f>
        <v>0</v>
      </c>
      <c r="O155" s="197"/>
    </row>
    <row r="156" spans="1:15" hidden="1">
      <c r="A156" s="272">
        <v>11</v>
      </c>
      <c r="B156" s="274" t="s">
        <v>172</v>
      </c>
      <c r="C156" s="276" t="s">
        <v>173</v>
      </c>
      <c r="D156" s="272">
        <v>8</v>
      </c>
      <c r="E156" s="278" t="s">
        <v>99</v>
      </c>
      <c r="F156" s="280" t="s">
        <v>173</v>
      </c>
      <c r="G156" s="287" t="s">
        <v>174</v>
      </c>
      <c r="H156" s="265"/>
      <c r="I156" s="178"/>
      <c r="J156" s="57"/>
      <c r="K156" s="57"/>
      <c r="L156" s="57"/>
      <c r="M156" s="57"/>
      <c r="N156" s="57"/>
      <c r="O156" s="197"/>
    </row>
    <row r="157" spans="1:15" hidden="1">
      <c r="A157" s="273"/>
      <c r="B157" s="275"/>
      <c r="C157" s="277"/>
      <c r="D157" s="273"/>
      <c r="E157" s="279"/>
      <c r="F157" s="281"/>
      <c r="G157" s="288"/>
      <c r="H157" s="265"/>
      <c r="I157" s="178"/>
      <c r="J157" s="57"/>
      <c r="K157" s="57"/>
      <c r="L157" s="57"/>
      <c r="M157" s="57"/>
      <c r="N157" s="57"/>
      <c r="O157" s="197"/>
    </row>
    <row r="158" spans="1:15" hidden="1">
      <c r="A158" s="273"/>
      <c r="B158" s="275"/>
      <c r="C158" s="277"/>
      <c r="D158" s="273"/>
      <c r="E158" s="279"/>
      <c r="F158" s="281"/>
      <c r="G158" s="288"/>
      <c r="H158" s="265"/>
      <c r="I158" s="191"/>
      <c r="J158" s="57"/>
      <c r="K158" s="57"/>
      <c r="L158" s="57"/>
      <c r="M158" s="57"/>
      <c r="N158" s="57"/>
      <c r="O158" s="197"/>
    </row>
    <row r="159" spans="1:15" hidden="1">
      <c r="A159" s="209"/>
      <c r="B159" s="224"/>
      <c r="C159" s="226"/>
      <c r="D159" s="222"/>
      <c r="E159" s="228"/>
      <c r="F159" s="230"/>
      <c r="G159" s="288"/>
      <c r="H159" s="265"/>
      <c r="I159" s="191"/>
      <c r="J159" s="57"/>
      <c r="K159" s="57"/>
      <c r="L159" s="57"/>
      <c r="M159" s="57"/>
      <c r="N159" s="57"/>
      <c r="O159" s="197"/>
    </row>
    <row r="160" spans="1:15" hidden="1">
      <c r="A160" s="209"/>
      <c r="B160" s="224"/>
      <c r="C160" s="226"/>
      <c r="D160" s="222"/>
      <c r="E160" s="228"/>
      <c r="F160" s="230"/>
      <c r="G160" s="289"/>
      <c r="H160" s="265"/>
      <c r="I160" s="191"/>
      <c r="J160" s="57"/>
      <c r="K160" s="57"/>
      <c r="L160" s="57"/>
      <c r="M160" s="57"/>
      <c r="N160" s="57"/>
      <c r="O160" s="197"/>
    </row>
    <row r="161" spans="1:16" hidden="1">
      <c r="A161" s="210"/>
      <c r="B161" s="223" t="s">
        <v>13</v>
      </c>
      <c r="C161" s="244"/>
      <c r="D161" s="221"/>
      <c r="E161" s="236"/>
      <c r="F161" s="232"/>
      <c r="G161" s="236"/>
      <c r="H161" s="265"/>
      <c r="I161" s="191"/>
      <c r="J161" s="57">
        <f>SUM(J156:J160)</f>
        <v>0</v>
      </c>
      <c r="K161" s="57">
        <f>SUM(K156:K160)</f>
        <v>0</v>
      </c>
      <c r="L161" s="57">
        <f>SUM(L156:L160)</f>
        <v>0</v>
      </c>
      <c r="M161" s="57">
        <f>SUM(M156:M160)</f>
        <v>0</v>
      </c>
      <c r="N161" s="57">
        <f>SUM(N156:N160)</f>
        <v>0</v>
      </c>
      <c r="O161" s="197"/>
    </row>
    <row r="162" spans="1:16" hidden="1">
      <c r="A162" s="210"/>
      <c r="B162" s="214"/>
      <c r="C162" s="244"/>
      <c r="D162" s="221"/>
      <c r="E162" s="278" t="s">
        <v>99</v>
      </c>
      <c r="F162" s="232"/>
      <c r="G162" s="236" t="s">
        <v>222</v>
      </c>
      <c r="H162" s="267"/>
      <c r="I162" s="178"/>
      <c r="J162" s="57"/>
      <c r="K162" s="57"/>
      <c r="L162" s="57"/>
      <c r="M162" s="57"/>
      <c r="N162" s="57"/>
      <c r="O162" s="197"/>
    </row>
    <row r="163" spans="1:16" ht="13.5" hidden="1" customHeight="1">
      <c r="A163" s="211"/>
      <c r="B163" s="215"/>
      <c r="C163" s="245"/>
      <c r="D163" s="222"/>
      <c r="E163" s="279"/>
      <c r="F163" s="233"/>
      <c r="G163" s="237" t="s">
        <v>223</v>
      </c>
      <c r="H163" s="267"/>
      <c r="I163" s="191"/>
      <c r="J163" s="57"/>
      <c r="K163" s="57"/>
      <c r="L163" s="57"/>
      <c r="M163" s="57"/>
      <c r="N163" s="57"/>
      <c r="O163" s="197"/>
    </row>
    <row r="164" spans="1:16" hidden="1">
      <c r="A164" s="211"/>
      <c r="B164" s="215" t="s">
        <v>221</v>
      </c>
      <c r="C164" s="217" t="s">
        <v>14</v>
      </c>
      <c r="D164" s="222"/>
      <c r="E164" s="279"/>
      <c r="F164" s="217" t="s">
        <v>14</v>
      </c>
      <c r="G164" s="237" t="s">
        <v>224</v>
      </c>
      <c r="H164" s="267"/>
      <c r="I164" s="191"/>
      <c r="J164" s="57"/>
      <c r="K164" s="57"/>
      <c r="L164" s="57"/>
      <c r="M164" s="57"/>
      <c r="N164" s="57"/>
      <c r="O164" s="197"/>
    </row>
    <row r="165" spans="1:16" hidden="1">
      <c r="A165" s="211"/>
      <c r="B165" s="215"/>
      <c r="C165" s="245"/>
      <c r="D165" s="222"/>
      <c r="E165" s="228"/>
      <c r="F165" s="233"/>
      <c r="G165" s="237">
        <v>5890</v>
      </c>
      <c r="H165" s="267"/>
      <c r="I165" s="191"/>
      <c r="J165" s="57"/>
      <c r="K165" s="57"/>
      <c r="L165" s="57"/>
      <c r="M165" s="57"/>
      <c r="N165" s="57"/>
      <c r="O165" s="197"/>
    </row>
    <row r="166" spans="1:16" hidden="1">
      <c r="A166" s="211"/>
      <c r="B166" s="215"/>
      <c r="C166" s="132"/>
      <c r="D166" s="251"/>
      <c r="E166" s="183"/>
      <c r="F166" s="234"/>
      <c r="G166" s="126"/>
      <c r="H166" s="267"/>
      <c r="I166" s="191"/>
      <c r="J166" s="57"/>
      <c r="K166" s="57"/>
      <c r="L166" s="57"/>
      <c r="M166" s="57"/>
      <c r="N166" s="57"/>
      <c r="O166" s="197"/>
    </row>
    <row r="167" spans="1:16" hidden="1">
      <c r="A167" s="212"/>
      <c r="B167" s="241" t="s">
        <v>13</v>
      </c>
      <c r="C167" s="216"/>
      <c r="D167" s="222"/>
      <c r="E167" s="237"/>
      <c r="F167" s="233"/>
      <c r="G167" s="237"/>
      <c r="H167" s="265"/>
      <c r="I167" s="191"/>
      <c r="J167" s="57">
        <f>SUM(J162:J166)</f>
        <v>0</v>
      </c>
      <c r="K167" s="57">
        <f>SUM(K162:K166)</f>
        <v>0</v>
      </c>
      <c r="L167" s="57">
        <f>SUM(L162:L166)</f>
        <v>0</v>
      </c>
      <c r="M167" s="57">
        <f>SUM(M162:M166)</f>
        <v>0</v>
      </c>
      <c r="N167" s="57">
        <f>SUM(N162:N166)</f>
        <v>0</v>
      </c>
      <c r="O167" s="197"/>
    </row>
    <row r="168" spans="1:16">
      <c r="A168" s="213"/>
      <c r="B168" s="84" t="s">
        <v>21</v>
      </c>
      <c r="C168" s="208"/>
      <c r="D168" s="197"/>
      <c r="E168" s="197"/>
      <c r="F168" s="197"/>
      <c r="G168" s="197"/>
      <c r="H168" s="265"/>
      <c r="I168" s="192"/>
      <c r="J168" s="24">
        <f t="shared" ref="J168:O168" si="9">J16+J27+J32+J38+J43+J48+J53+J58+J69+J73+J82+J89+J99+J104+J109+J114+J120+J125+J130+J135+J140+J145+J150+J155+J161+J167</f>
        <v>377058.25000000006</v>
      </c>
      <c r="K168" s="24">
        <f t="shared" si="9"/>
        <v>370765.78000000009</v>
      </c>
      <c r="L168" s="24">
        <f t="shared" si="9"/>
        <v>39968.660000000003</v>
      </c>
      <c r="M168" s="24">
        <f t="shared" si="9"/>
        <v>6292.47</v>
      </c>
      <c r="N168" s="24">
        <f t="shared" si="9"/>
        <v>300000.00000000006</v>
      </c>
      <c r="O168" s="24">
        <f t="shared" si="9"/>
        <v>30797.120000000003</v>
      </c>
      <c r="P168" s="24" t="e">
        <f>P16+P27+P32+P38+P43+P48+P53+P58+P69+P73+P82+P89+P99+P104+#REF!+P109+P114+P120+P125+P130+P135+P140+P145+P150+P155+P161+P167</f>
        <v>#REF!</v>
      </c>
    </row>
    <row r="170" spans="1:16">
      <c r="H170" s="268"/>
      <c r="I170" s="98"/>
      <c r="J170" s="1"/>
      <c r="N170" s="123"/>
      <c r="O170" s="6"/>
    </row>
    <row r="171" spans="1:16">
      <c r="A171" s="128" t="s">
        <v>90</v>
      </c>
      <c r="C171" s="141"/>
      <c r="D171" s="98"/>
      <c r="E171" s="41"/>
      <c r="F171" s="120" t="s">
        <v>171</v>
      </c>
      <c r="G171" s="79"/>
      <c r="H171" s="269"/>
      <c r="I171" s="49"/>
      <c r="J171" s="46"/>
      <c r="K171" s="123" t="s">
        <v>89</v>
      </c>
      <c r="L171" s="123"/>
      <c r="M171" s="123"/>
      <c r="N171" s="43"/>
    </row>
    <row r="172" spans="1:16">
      <c r="A172" s="140" t="s">
        <v>45</v>
      </c>
      <c r="B172" s="128"/>
      <c r="C172" s="142"/>
      <c r="D172" s="49"/>
      <c r="E172" s="42"/>
      <c r="F172" s="45" t="s">
        <v>22</v>
      </c>
      <c r="G172" s="39"/>
      <c r="H172" s="258"/>
      <c r="I172" s="49"/>
      <c r="J172" s="37"/>
      <c r="K172" s="45" t="s">
        <v>91</v>
      </c>
      <c r="L172" s="6"/>
      <c r="M172" s="43"/>
      <c r="N172" s="43"/>
    </row>
    <row r="173" spans="1:16">
      <c r="A173" s="38"/>
      <c r="B173" s="140"/>
      <c r="C173" s="36"/>
      <c r="D173" s="98"/>
      <c r="E173" s="40"/>
      <c r="F173" s="121"/>
      <c r="G173" s="39"/>
      <c r="H173" s="270"/>
      <c r="I173" s="49"/>
      <c r="J173" s="50"/>
      <c r="K173" s="45"/>
      <c r="L173" s="6"/>
      <c r="M173" s="43"/>
      <c r="N173" s="43"/>
    </row>
    <row r="174" spans="1:16">
      <c r="A174" s="38"/>
      <c r="B174" s="47"/>
      <c r="C174" s="36"/>
      <c r="D174" s="99"/>
      <c r="E174" s="48"/>
      <c r="F174" s="121"/>
      <c r="G174" s="81"/>
      <c r="H174" s="81"/>
      <c r="I174" s="49"/>
      <c r="J174" s="50"/>
      <c r="K174" s="51"/>
      <c r="L174" s="6"/>
      <c r="M174" s="43"/>
      <c r="N174" s="43"/>
    </row>
    <row r="175" spans="1:16">
      <c r="A175" s="38"/>
      <c r="B175" s="47"/>
      <c r="C175" s="143"/>
      <c r="D175" s="100"/>
      <c r="E175" s="6"/>
      <c r="F175" s="53"/>
      <c r="G175" s="38"/>
      <c r="I175" s="100"/>
      <c r="J175" s="43"/>
      <c r="K175" s="2"/>
      <c r="L175" s="52" t="s">
        <v>62</v>
      </c>
      <c r="M175" s="43"/>
      <c r="N175" s="43"/>
    </row>
    <row r="176" spans="1:16">
      <c r="A176" s="38"/>
      <c r="B176" s="33"/>
      <c r="C176" s="143"/>
      <c r="D176" s="100"/>
      <c r="E176" s="6"/>
      <c r="F176" s="53"/>
      <c r="G176" s="38"/>
      <c r="K176" s="2"/>
      <c r="L176" s="43" t="s">
        <v>73</v>
      </c>
      <c r="M176" s="43"/>
    </row>
    <row r="177" spans="2:14">
      <c r="B177" s="33"/>
    </row>
    <row r="182" spans="2:14">
      <c r="N182" t="s">
        <v>225</v>
      </c>
    </row>
    <row r="183" spans="2:14">
      <c r="N183" t="s">
        <v>226</v>
      </c>
    </row>
  </sheetData>
  <sortState ref="H80:N84">
    <sortCondition ref="H80:H84"/>
  </sortState>
  <mergeCells count="141">
    <mergeCell ref="A156:A158"/>
    <mergeCell ref="B156:B158"/>
    <mergeCell ref="C156:C158"/>
    <mergeCell ref="D156:D158"/>
    <mergeCell ref="E156:E158"/>
    <mergeCell ref="F156:F158"/>
    <mergeCell ref="G156:G160"/>
    <mergeCell ref="E151:E154"/>
    <mergeCell ref="E131:E134"/>
    <mergeCell ref="E136:E139"/>
    <mergeCell ref="G17:G26"/>
    <mergeCell ref="A8:A15"/>
    <mergeCell ref="B8:B15"/>
    <mergeCell ref="A17:A26"/>
    <mergeCell ref="B17:B26"/>
    <mergeCell ref="C17:C26"/>
    <mergeCell ref="D17:D26"/>
    <mergeCell ref="E17:E26"/>
    <mergeCell ref="F17:F26"/>
    <mergeCell ref="E8:E15"/>
    <mergeCell ref="F8:F15"/>
    <mergeCell ref="G8:G15"/>
    <mergeCell ref="A44:A47"/>
    <mergeCell ref="B44:B47"/>
    <mergeCell ref="C44:C47"/>
    <mergeCell ref="F44:F47"/>
    <mergeCell ref="G44:G47"/>
    <mergeCell ref="A39:A42"/>
    <mergeCell ref="B39:B42"/>
    <mergeCell ref="C39:C42"/>
    <mergeCell ref="D39:D42"/>
    <mergeCell ref="E39:E42"/>
    <mergeCell ref="B2:N2"/>
    <mergeCell ref="A6:A7"/>
    <mergeCell ref="B6:B7"/>
    <mergeCell ref="C6:C7"/>
    <mergeCell ref="F6:F7"/>
    <mergeCell ref="A33:A37"/>
    <mergeCell ref="B33:B37"/>
    <mergeCell ref="C33:C37"/>
    <mergeCell ref="D33:D37"/>
    <mergeCell ref="E33:E37"/>
    <mergeCell ref="F33:F37"/>
    <mergeCell ref="G33:G37"/>
    <mergeCell ref="A28:A31"/>
    <mergeCell ref="B28:B31"/>
    <mergeCell ref="G28:G31"/>
    <mergeCell ref="C28:C31"/>
    <mergeCell ref="D28:D31"/>
    <mergeCell ref="E28:E31"/>
    <mergeCell ref="F28:F31"/>
    <mergeCell ref="G6:G7"/>
    <mergeCell ref="H6:J6"/>
    <mergeCell ref="M6:M7"/>
    <mergeCell ref="C8:C15"/>
    <mergeCell ref="D8:D15"/>
    <mergeCell ref="G70:G72"/>
    <mergeCell ref="D44:D47"/>
    <mergeCell ref="E44:E47"/>
    <mergeCell ref="F39:F42"/>
    <mergeCell ref="G39:G42"/>
    <mergeCell ref="G49:G52"/>
    <mergeCell ref="F59:F68"/>
    <mergeCell ref="G59:G68"/>
    <mergeCell ref="F49:F52"/>
    <mergeCell ref="F54:F56"/>
    <mergeCell ref="G54:G57"/>
    <mergeCell ref="F70:F72"/>
    <mergeCell ref="D59:D68"/>
    <mergeCell ref="E59:E68"/>
    <mergeCell ref="D54:D56"/>
    <mergeCell ref="E54:E56"/>
    <mergeCell ref="A49:A52"/>
    <mergeCell ref="B49:B52"/>
    <mergeCell ref="C49:C52"/>
    <mergeCell ref="D49:D52"/>
    <mergeCell ref="E49:E52"/>
    <mergeCell ref="C70:C72"/>
    <mergeCell ref="D70:D72"/>
    <mergeCell ref="E70:E72"/>
    <mergeCell ref="A83:A88"/>
    <mergeCell ref="B83:B88"/>
    <mergeCell ref="C83:C88"/>
    <mergeCell ref="D83:D88"/>
    <mergeCell ref="E83:E88"/>
    <mergeCell ref="A59:A68"/>
    <mergeCell ref="B59:B68"/>
    <mergeCell ref="C59:C68"/>
    <mergeCell ref="A54:A56"/>
    <mergeCell ref="B54:B56"/>
    <mergeCell ref="C54:C56"/>
    <mergeCell ref="A70:A72"/>
    <mergeCell ref="B70:B72"/>
    <mergeCell ref="A74:A81"/>
    <mergeCell ref="B74:B81"/>
    <mergeCell ref="C74:C81"/>
    <mergeCell ref="G74:G81"/>
    <mergeCell ref="A90:A98"/>
    <mergeCell ref="B90:B98"/>
    <mergeCell ref="C90:C98"/>
    <mergeCell ref="F90:F98"/>
    <mergeCell ref="D90:D98"/>
    <mergeCell ref="E90:E98"/>
    <mergeCell ref="F74:F81"/>
    <mergeCell ref="G90:G98"/>
    <mergeCell ref="D74:D81"/>
    <mergeCell ref="E74:E81"/>
    <mergeCell ref="E126:E129"/>
    <mergeCell ref="A100:A103"/>
    <mergeCell ref="B100:B103"/>
    <mergeCell ref="C100:C103"/>
    <mergeCell ref="D100:D103"/>
    <mergeCell ref="E100:E103"/>
    <mergeCell ref="F100:F103"/>
    <mergeCell ref="G100:G103"/>
    <mergeCell ref="G83:G88"/>
    <mergeCell ref="F83:F88"/>
    <mergeCell ref="E162:E164"/>
    <mergeCell ref="G105:G108"/>
    <mergeCell ref="A110:A113"/>
    <mergeCell ref="B110:B113"/>
    <mergeCell ref="C110:C113"/>
    <mergeCell ref="D110:D113"/>
    <mergeCell ref="E110:E113"/>
    <mergeCell ref="F105:F107"/>
    <mergeCell ref="E141:E144"/>
    <mergeCell ref="E146:E149"/>
    <mergeCell ref="G115:G119"/>
    <mergeCell ref="F110:F113"/>
    <mergeCell ref="G110:G113"/>
    <mergeCell ref="A105:A107"/>
    <mergeCell ref="B105:B107"/>
    <mergeCell ref="C105:C107"/>
    <mergeCell ref="D105:D107"/>
    <mergeCell ref="E105:E107"/>
    <mergeCell ref="B115:B119"/>
    <mergeCell ref="C115:C119"/>
    <mergeCell ref="D115:D119"/>
    <mergeCell ref="E115:E119"/>
    <mergeCell ref="F115:F119"/>
    <mergeCell ref="E121:E124"/>
  </mergeCells>
  <phoneticPr fontId="8" type="noConversion"/>
  <pageMargins left="0.25" right="0.25" top="0.5" bottom="0.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 2015</vt:lpstr>
      <vt:lpstr>IAN 2016</vt:lpstr>
      <vt:lpstr>septembrie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pc</cp:lastModifiedBy>
  <cp:lastPrinted>2016-09-15T09:55:21Z</cp:lastPrinted>
  <dcterms:created xsi:type="dcterms:W3CDTF">2010-01-07T12:01:16Z</dcterms:created>
  <dcterms:modified xsi:type="dcterms:W3CDTF">2016-10-25T08:48:17Z</dcterms:modified>
</cp:coreProperties>
</file>